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895"/>
  </bookViews>
  <sheets>
    <sheet name="目录" sheetId="24" r:id="rId1"/>
    <sheet name="表1" sheetId="27" r:id="rId2"/>
    <sheet name="表2" sheetId="2" r:id="rId3"/>
    <sheet name="表3" sheetId="38" r:id="rId4"/>
    <sheet name="表4" sheetId="4" r:id="rId5"/>
    <sheet name="表5" sheetId="5" r:id="rId6"/>
    <sheet name="表6" sheetId="6" r:id="rId7"/>
    <sheet name="表7" sheetId="7" r:id="rId8"/>
    <sheet name="表8" sheetId="8" r:id="rId9"/>
    <sheet name="表9" sheetId="9" r:id="rId10"/>
    <sheet name="表10" sheetId="39" r:id="rId11"/>
    <sheet name="表11" sheetId="11" r:id="rId12"/>
    <sheet name="表12" sheetId="12" r:id="rId13"/>
    <sheet name="表13" sheetId="13" r:id="rId14"/>
    <sheet name="表14" sheetId="33" r:id="rId15"/>
    <sheet name="表15" sheetId="40" r:id="rId16"/>
    <sheet name="表16" sheetId="16" r:id="rId17"/>
    <sheet name="表17" sheetId="17" r:id="rId18"/>
    <sheet name="表18" sheetId="18" r:id="rId19"/>
    <sheet name="表19" sheetId="19" r:id="rId20"/>
    <sheet name="表20" sheetId="20" r:id="rId21"/>
    <sheet name="表21" sheetId="22" r:id="rId22"/>
  </sheets>
  <definedNames>
    <definedName name="_xlnm._FilterDatabase" localSheetId="2" hidden="1">表2!$A$3:$P$3</definedName>
    <definedName name="_xlnm.Print_Titles" localSheetId="2">表2!$1:$3</definedName>
    <definedName name="_xlnm.Print_Titles" localSheetId="4">表4!$1:$4</definedName>
    <definedName name="_xlnm.Print_Titles" localSheetId="5">表5!$1:$3</definedName>
    <definedName name="_xlnm.Print_Titles" localSheetId="7">表7!$1:$3</definedName>
    <definedName name="_xlnm.Print_Titles" localSheetId="8">表8!$1:$3</definedName>
    <definedName name="_xlnm.Print_Titles" localSheetId="9">表9!$1:$3</definedName>
    <definedName name="_xlnm.Print_Titles" localSheetId="11">表11!$1:$3</definedName>
    <definedName name="_xlnm.Print_Titles" localSheetId="13">表13!$1:$3</definedName>
    <definedName name="_xlnm._FilterDatabase" localSheetId="9" hidden="1">表9!$L$1:$L$348</definedName>
    <definedName name="_xlnm.Print_Titles" localSheetId="19">表19!$1:$4</definedName>
    <definedName name="_xlnm.Criteria" localSheetId="2">表2!$B$5</definedName>
    <definedName name="_xlnm._FilterDatabase" localSheetId="3" hidden="1">表3!$A$3:$P$3</definedName>
    <definedName name="_xlnm.Print_Titles" localSheetId="3">表3!$1:$3</definedName>
    <definedName name="_xlnm.Criteria" localSheetId="3">表3!$B$5</definedName>
    <definedName name="_xlnm.Print_Titles" localSheetId="10">表10!$1:$3</definedName>
    <definedName name="_xlnm._FilterDatabase" localSheetId="10" hidden="1">表10!$L$1:$L$348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<sst xmlns="http://schemas.openxmlformats.org/spreadsheetml/2006/main" count="4556" uniqueCount="2146">
  <si>
    <t>目录</t>
  </si>
  <si>
    <t>序号</t>
  </si>
  <si>
    <t>公开内容</t>
  </si>
  <si>
    <t>表1</t>
  </si>
  <si>
    <t>2025年度大武口区一般公共预算收入决算表</t>
  </si>
  <si>
    <t>表2</t>
  </si>
  <si>
    <t>2025年度大武口区一般公共预算支出决算表</t>
  </si>
  <si>
    <t>表3</t>
  </si>
  <si>
    <t>2025年度大武口区本级一般公共预算支出决算表</t>
  </si>
  <si>
    <t>表4</t>
  </si>
  <si>
    <t>2025年大武口区一般公共预算本级基本支出决算表</t>
  </si>
  <si>
    <t>表5</t>
  </si>
  <si>
    <t>2025年度大武口区一般公共预算税收返还和转移支付决算表</t>
  </si>
  <si>
    <t>表6</t>
  </si>
  <si>
    <t>2025年大武口区地方政府一般债务限额和余额情况决算表</t>
  </si>
  <si>
    <t>表7</t>
  </si>
  <si>
    <t>2025年度大武口区一般公共预算转移性收支决算表</t>
  </si>
  <si>
    <t>表8</t>
  </si>
  <si>
    <t>2025年度大武口区政府性基金预算收入决算表</t>
  </si>
  <si>
    <t>表9</t>
  </si>
  <si>
    <t>2025年度大武口区政府性基金预算支出决算表</t>
  </si>
  <si>
    <t>表10</t>
  </si>
  <si>
    <t>2025年度大武口区本级政府性基金预算支出决算表</t>
  </si>
  <si>
    <t>表11</t>
  </si>
  <si>
    <t>2025年度大武口区政府性基金预算转移支付决算表</t>
  </si>
  <si>
    <t>表12</t>
  </si>
  <si>
    <t>2025年大武口区地方政府专项债务限额和余额情况决算表</t>
  </si>
  <si>
    <t>表13</t>
  </si>
  <si>
    <t>2025年度大武口区国有资本经营预算收入决算表</t>
  </si>
  <si>
    <t>表14</t>
  </si>
  <si>
    <t>2025年度大武口区国有资本经营预算支出决算表</t>
  </si>
  <si>
    <t>表15</t>
  </si>
  <si>
    <t>2025年度大武口区本级国有资本经营预算支出决算表</t>
  </si>
  <si>
    <t>表16</t>
  </si>
  <si>
    <t>2025年度大武口区国有资本经营预算转移性收支决算表</t>
  </si>
  <si>
    <t>表17</t>
  </si>
  <si>
    <t>2025年度大武口区社会保险基金收入决算表</t>
  </si>
  <si>
    <t>表18</t>
  </si>
  <si>
    <t>2025年度大武口区社会保险基金支出决算表</t>
  </si>
  <si>
    <t>表19</t>
  </si>
  <si>
    <t>2025年地方政府债券使用安排情况表</t>
  </si>
  <si>
    <t>表20</t>
  </si>
  <si>
    <t>2025年地方政府债务及还本付息情况表</t>
  </si>
  <si>
    <t>表21</t>
  </si>
  <si>
    <t>2025年度大武口区重点项目资金绩效情况评价表</t>
  </si>
  <si>
    <r>
      <rPr>
        <sz val="18"/>
        <rFont val="方正小标宋简体"/>
        <charset val="134"/>
      </rPr>
      <t>2025年度大武口区一般公共预算收入决算表</t>
    </r>
    <r>
      <rPr>
        <sz val="18"/>
        <rFont val="Nimbus Roman No9 L"/>
        <charset val="134"/>
      </rPr>
      <t xml:space="preserve">	</t>
    </r>
  </si>
  <si>
    <t>单位:万元</t>
  </si>
  <si>
    <t>项 目</t>
  </si>
  <si>
    <t>年初预算数</t>
  </si>
  <si>
    <t>调整预算数</t>
  </si>
  <si>
    <t>决算数</t>
  </si>
  <si>
    <t>为调整预算数的%</t>
  </si>
  <si>
    <t>为上年决算数的%</t>
  </si>
  <si>
    <t>一般公共预算收入合计</t>
  </si>
  <si>
    <t xml:space="preserve">    税收收入小计</t>
  </si>
  <si>
    <t xml:space="preserve">      增值税</t>
  </si>
  <si>
    <t xml:space="preserve">      企业所得税</t>
  </si>
  <si>
    <t xml:space="preserve">      个人所得税</t>
  </si>
  <si>
    <t xml:space="preserve">      城市维护建设税</t>
  </si>
  <si>
    <t xml:space="preserve">      房产税</t>
  </si>
  <si>
    <t xml:space="preserve">      印花税</t>
  </si>
  <si>
    <t xml:space="preserve">      城镇土地使用税</t>
  </si>
  <si>
    <t xml:space="preserve">     土地增值税</t>
  </si>
  <si>
    <t xml:space="preserve">      车船税</t>
  </si>
  <si>
    <t xml:space="preserve">      耕地占用税</t>
  </si>
  <si>
    <t xml:space="preserve">      契税</t>
  </si>
  <si>
    <t xml:space="preserve">      其他税收收入</t>
  </si>
  <si>
    <t xml:space="preserve">    非税收入小计</t>
  </si>
  <si>
    <t xml:space="preserve">      专项收入</t>
  </si>
  <si>
    <t xml:space="preserve">        教育费附加收入</t>
  </si>
  <si>
    <t xml:space="preserve">        残疾人就业保障金收入</t>
  </si>
  <si>
    <t xml:space="preserve">    行政事业性收费收入</t>
  </si>
  <si>
    <t xml:space="preserve">    罚没收入</t>
  </si>
  <si>
    <t xml:space="preserve">    国有资源（资产）有偿使用收入</t>
  </si>
  <si>
    <t xml:space="preserve">    其他收入</t>
  </si>
  <si>
    <t>单位：万元</t>
  </si>
  <si>
    <t>科目编码</t>
  </si>
  <si>
    <t>科目名称</t>
  </si>
  <si>
    <t>一般公共预算支出</t>
  </si>
  <si>
    <t>一般公共服务支出</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</si>
  <si>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</si>
  <si>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</si>
  <si>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</si>
  <si>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</si>
  <si>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</si>
  <si>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</si>
  <si>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</si>
  <si>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</si>
  <si>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</si>
  <si>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</si>
  <si>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</si>
  <si>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</si>
  <si>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</si>
  <si>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</si>
  <si>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</si>
  <si>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</si>
  <si>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事业运行</t>
  </si>
  <si>
    <t xml:space="preserve">    其他政协事务支出</t>
  </si>
  <si>
    <t xml:space="preserve">  政府办公厅(室)及相关机构事务</t>
  </si>
  <si>
    <t xml:space="preserve">    专项服务</t>
  </si>
  <si>
    <t xml:space="preserve">    专项业务及机关事务管理</t>
  </si>
  <si>
    <t xml:space="preserve">    政务公开审批</t>
  </si>
  <si>
    <t xml:space="preserve">    参事事务</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</si>
  <si>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</si>
  <si>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</si>
  <si>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</si>
  <si>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</si>
  <si>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</si>
  <si>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</si>
  <si>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</si>
  <si>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</si>
  <si>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</si>
  <si>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</si>
  <si>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</si>
  <si>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</si>
  <si>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</si>
  <si>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</si>
  <si>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</si>
  <si>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</si>
  <si>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</si>
  <si>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</si>
  <si>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</si>
  <si>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</si>
  <si>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</si>
  <si>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</si>
  <si>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</si>
  <si>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税收业务</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</si>
  <si>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</si>
  <si>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</si>
  <si>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</si>
  <si>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</si>
  <si>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</si>
  <si>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</si>
  <si>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缉私办案</t>
  </si>
  <si>
    <t xml:space="preserve">    口岸管理</t>
  </si>
  <si>
    <t xml:space="preserve">    海关关务</t>
  </si>
  <si>
    <t xml:space="preserve">    关税征管</t>
  </si>
  <si>
    <t xml:space="preserve">    海关监管</t>
  </si>
  <si>
    <t xml:space="preserve">    检验检疫</t>
  </si>
  <si>
    <t xml:space="preserve">    其他海关事务支出</t>
  </si>
  <si>
    <t xml:space="preserve">  纪检监察事务</t>
  </si>
  <si>
    <t xml:space="preserve">    大案要案查处</t>
  </si>
  <si>
    <t xml:space="preserve">    派驻派出机构</t>
  </si>
  <si>
    <t xml:space="preserve">    巡视工作</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</si>
  <si>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</si>
  <si>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</si>
  <si>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</si>
  <si>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</si>
  <si>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</si>
  <si>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</si>
  <si>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</si>
  <si>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</si>
  <si>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</si>
  <si>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</si>
  <si>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知识产权战略和规划</t>
  </si>
  <si>
    <t xml:space="preserve">    国际合作与交流</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</si>
  <si>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</si>
  <si>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</si>
  <si>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</si>
  <si>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</si>
  <si>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</si>
  <si>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</si>
  <si>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 xml:space="preserve">    其他民族事务支出</t>
  </si>
  <si>
    <t xml:space="preserve">  港澳台事务</t>
  </si>
  <si>
    <t xml:space="preserve">    港澳事务</t>
  </si>
  <si>
    <t xml:space="preserve">    台湾事务</t>
  </si>
  <si>
    <t xml:space="preserve">    其他港澳台事务支出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</si>
  <si>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</si>
  <si>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</si>
  <si>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</si>
  <si>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</si>
  <si>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</si>
  <si>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</si>
  <si>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</si>
  <si>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</si>
  <si>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</si>
  <si>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</si>
  <si>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</si>
  <si>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</si>
  <si>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公务员事务</t>
  </si>
  <si>
    <t xml:space="preserve">    其他组织事务支出</t>
  </si>
  <si>
    <t xml:space="preserve">  宣传事务</t>
  </si>
  <si>
    <t xml:space="preserve">    宣传管理</t>
  </si>
  <si>
    <t xml:space="preserve">    其他宣传事务支出</t>
  </si>
  <si>
    <t xml:space="preserve">  统战事务</t>
  </si>
  <si>
    <t xml:space="preserve">    宗教事务</t>
  </si>
  <si>
    <t xml:space="preserve">    华侨事务</t>
  </si>
  <si>
    <t xml:space="preserve">    其他统战事务支出</t>
  </si>
  <si>
    <t xml:space="preserve">  对外联络事务</t>
  </si>
  <si>
    <t xml:space="preserve">    其他对外联络事务支出</t>
  </si>
  <si>
    <t xml:space="preserve">  其他共产党事务支出(款)</t>
  </si>
  <si>
    <t xml:space="preserve">    其他共产党事务支出(项)</t>
  </si>
  <si>
    <t xml:space="preserve">  网信事务</t>
  </si>
  <si>
    <t xml:space="preserve">    信息安全事务</t>
  </si>
  <si>
    <t xml:space="preserve">    其他网信事务支出</t>
  </si>
  <si>
    <t xml:space="preserve">  市场监督管理事务</t>
  </si>
  <si>
    <t xml:space="preserve">    经营主体管理</t>
  </si>
  <si>
    <t xml:space="preserve">    市场秩序执法</t>
  </si>
  <si>
    <t xml:space="preserve">    质量基础</t>
  </si>
  <si>
    <t xml:space="preserve">    药品事务</t>
  </si>
  <si>
    <t xml:space="preserve">    医疗器械事务</t>
  </si>
  <si>
    <t xml:space="preserve">    化妆品事务</t>
  </si>
  <si>
    <t xml:space="preserve">    质量安全监管</t>
  </si>
  <si>
    <t xml:space="preserve">    食品安全监管</t>
  </si>
  <si>
    <t xml:space="preserve">    其他市场监督管理事务</t>
  </si>
  <si>
    <t xml:space="preserve">  社会工作事务</t>
  </si>
  <si>
    <t xml:space="preserve">    其他社会工作事务支出</t>
  </si>
  <si>
    <t xml:space="preserve">  信访事务</t>
  </si>
  <si>
    <t xml:space="preserve">    信访业务</t>
  </si>
  <si>
    <t xml:space="preserve">    其他信访事务支出</t>
  </si>
  <si>
    <t xml:space="preserve">  数据事务</t>
  </si>
  <si>
    <t xml:space="preserve">    其他数据事务支出</t>
  </si>
  <si>
    <t xml:space="preserve">  其他一般公共服务支出(款)</t>
  </si>
  <si>
    <t xml:space="preserve">    国家赔偿费用支出</t>
  </si>
  <si>
    <t xml:space="preserve">    其他一般公共服务支出(项)</t>
  </si>
  <si>
    <t>外交支出</t>
  </si>
  <si>
    <t xml:space="preserve">  外交管理事务</t>
  </si>
  <si>
    <t xml:space="preserve">    其他外交管理事务支出</t>
  </si>
  <si>
    <t xml:space="preserve">  驻外机构</t>
  </si>
  <si>
    <t xml:space="preserve">    驻外使领馆(团、处)</t>
  </si>
  <si>
    <t xml:space="preserve">    其他驻外机构支出</t>
  </si>
  <si>
    <t xml:space="preserve">  对外援助</t>
  </si>
  <si>
    <t xml:space="preserve">    援外优惠贷款贴息</t>
  </si>
  <si>
    <t xml:space="preserve">    对外援助</t>
  </si>
  <si>
    <t xml:space="preserve">  国际组织</t>
  </si>
  <si>
    <t xml:space="preserve">    国际组织会费</t>
  </si>
  <si>
    <t xml:space="preserve">    国际组织捐赠</t>
  </si>
  <si>
    <t xml:space="preserve">    维和摊款</t>
  </si>
  <si>
    <t xml:space="preserve">    国际组织股金及基金</t>
  </si>
  <si>
    <t xml:space="preserve">    其他国际组织支出</t>
  </si>
  <si>
    <t xml:space="preserve">  对外合作与交流</t>
  </si>
  <si>
    <t xml:space="preserve">    在华国际会议</t>
  </si>
  <si>
    <t xml:space="preserve">    国际交流活动</t>
  </si>
  <si>
    <t xml:space="preserve">    对外合作活动</t>
  </si>
  <si>
    <t xml:space="preserve">    其他对外合作与交流支出</t>
  </si>
  <si>
    <t xml:space="preserve">  对外宣传(款)</t>
  </si>
  <si>
    <t xml:space="preserve">    对外宣传(项)</t>
  </si>
  <si>
    <t xml:space="preserve">  边界勘界联检</t>
  </si>
  <si>
    <t xml:space="preserve">    边界勘界</t>
  </si>
  <si>
    <t xml:space="preserve">    边界联检</t>
  </si>
  <si>
    <t xml:space="preserve">    边界界桩维护</t>
  </si>
  <si>
    <t xml:space="preserve">    其他支出</t>
  </si>
  <si>
    <t xml:space="preserve">  国际发展合作</t>
  </si>
  <si>
    <t xml:space="preserve">    其他国际发展合作支出</t>
  </si>
  <si>
    <t xml:space="preserve">  其他外交支出(款)</t>
  </si>
  <si>
    <t xml:space="preserve">    其他外交支出(项)</t>
  </si>
  <si>
    <t>国防支出</t>
  </si>
  <si>
    <t xml:space="preserve">  军费</t>
  </si>
  <si>
    <t xml:space="preserve">    现役部队</t>
  </si>
  <si>
    <t xml:space="preserve">    预备役部队</t>
  </si>
  <si>
    <t xml:space="preserve">    其他军费支出</t>
  </si>
  <si>
    <t xml:space="preserve">  国防科研事业(款)</t>
  </si>
  <si>
    <t xml:space="preserve">    国防科研事业(项)</t>
  </si>
  <si>
    <t xml:space="preserve">  专项工程(款)</t>
  </si>
  <si>
    <t xml:space="preserve">    专项工程(项)</t>
  </si>
  <si>
    <t xml:space="preserve">  国防动员</t>
  </si>
  <si>
    <t xml:space="preserve">    兵役征集</t>
  </si>
  <si>
    <t xml:space="preserve">    经济动员</t>
  </si>
  <si>
    <t xml:space="preserve">    人民防空</t>
  </si>
  <si>
    <t xml:space="preserve">    交通战备</t>
  </si>
  <si>
    <t xml:space="preserve">    民兵</t>
  </si>
  <si>
    <t xml:space="preserve">    边海防</t>
  </si>
  <si>
    <t xml:space="preserve">    其他国防动员支出</t>
  </si>
  <si>
    <t xml:space="preserve">  其他国防支出(款)</t>
  </si>
  <si>
    <t xml:space="preserve">    其他国防支出(项)</t>
  </si>
  <si>
    <t>公共安全支出</t>
  </si>
  <si>
    <t xml:space="preserve">  武装警察部队(款)</t>
  </si>
  <si>
    <t xml:space="preserve">    武装警察部队(项)</t>
  </si>
  <si>
    <t xml:space="preserve">    其他武装警察部队支出</t>
  </si>
  <si>
    <t xml:space="preserve">  公安</t>
  </si>
  <si>
    <t xml:space="preserve">    执法办案</t>
  </si>
  <si>
    <t xml:space="preserve">    特别业务</t>
  </si>
  <si>
    <t xml:space="preserve">    特勤业务</t>
  </si>
  <si>
    <t xml:space="preserve">    移民事务</t>
  </si>
  <si>
    <t xml:space="preserve">    其他公安支出</t>
  </si>
  <si>
    <t xml:space="preserve">  国家安全</t>
  </si>
  <si>
    <t xml:space="preserve">    安全业务</t>
  </si>
  <si>
    <t xml:space="preserve">    其他国家安全支出</t>
  </si>
  <si>
    <t xml:space="preserve">  检察</t>
  </si>
  <si>
    <t xml:space="preserve">    “两房”建设</t>
  </si>
  <si>
    <t xml:space="preserve">    检察监督</t>
  </si>
  <si>
    <t xml:space="preserve">    其他检察支出</t>
  </si>
  <si>
    <t xml:space="preserve">  法院</t>
  </si>
  <si>
    <t xml:space="preserve">    案件审判</t>
  </si>
  <si>
    <t xml:space="preserve">    案件执行</t>
  </si>
  <si>
    <t xml:space="preserve">    “两庭”建设</t>
  </si>
  <si>
    <t xml:space="preserve">    其他法院支出</t>
  </si>
  <si>
    <t xml:space="preserve">  司法</t>
  </si>
  <si>
    <t xml:space="preserve">    基层司法业务</t>
  </si>
  <si>
    <t xml:space="preserve">    普法宣传</t>
  </si>
  <si>
    <t xml:space="preserve">    律师管理</t>
  </si>
  <si>
    <t xml:space="preserve">    公共法律服务</t>
  </si>
  <si>
    <t xml:space="preserve">    国家统一法律职业资格考试</t>
  </si>
  <si>
    <t xml:space="preserve">    社区矫正</t>
  </si>
  <si>
    <t xml:space="preserve">    法治建设</t>
  </si>
  <si>
    <t xml:space="preserve">    其他司法支出</t>
  </si>
  <si>
    <t xml:space="preserve">  监狱</t>
  </si>
  <si>
    <t xml:space="preserve">    罪犯生活及医疗卫生</t>
  </si>
  <si>
    <t xml:space="preserve">    监狱业务及罪犯改造</t>
  </si>
  <si>
    <t xml:space="preserve">    狱政设施建设</t>
  </si>
  <si>
    <t xml:space="preserve">    其他监狱支出</t>
  </si>
  <si>
    <t xml:space="preserve">  强制隔离戒毒</t>
  </si>
  <si>
    <t xml:space="preserve">    强制隔离戒毒人员生活</t>
  </si>
  <si>
    <t xml:space="preserve">    强制隔离戒毒人员教育</t>
  </si>
  <si>
    <t xml:space="preserve">    所政设施建设</t>
  </si>
  <si>
    <t xml:space="preserve">    其他强制隔离戒毒支出</t>
  </si>
  <si>
    <t xml:space="preserve">  国家保密</t>
  </si>
  <si>
    <t xml:space="preserve">    保密技术</t>
  </si>
  <si>
    <t xml:space="preserve">    保密管理</t>
  </si>
  <si>
    <t xml:space="preserve">    其他国家保密支出</t>
  </si>
  <si>
    <t xml:space="preserve">  缉私警察</t>
  </si>
  <si>
    <t xml:space="preserve">    缉私业务</t>
  </si>
  <si>
    <t xml:space="preserve">    其他缉私警察支出</t>
  </si>
  <si>
    <t xml:space="preserve">  其他公共安全支出(款)</t>
  </si>
  <si>
    <t xml:space="preserve">    国家司法救助支出</t>
  </si>
  <si>
    <t xml:space="preserve">    其他公共安全支出(项)</t>
  </si>
  <si>
    <t>教育支出</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</si>
  <si>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</si>
  <si>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</si>
  <si>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</si>
  <si>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</si>
  <si>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</si>
  <si>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</si>
  <si>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</si>
  <si>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</si>
  <si>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其他普通教育支出</t>
  </si>
  <si>
    <t xml:space="preserve">  职业教育</t>
  </si>
  <si>
    <t xml:space="preserve">    初等职业教育</t>
  </si>
  <si>
    <t xml:space="preserve">    中等职业教育</t>
  </si>
  <si>
    <t xml:space="preserve">    技校教育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</si>
  <si>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</si>
  <si>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</si>
  <si>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</si>
  <si>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</si>
  <si>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</si>
  <si>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</si>
  <si>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</si>
  <si>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</si>
  <si>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</si>
  <si>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</si>
  <si>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</si>
  <si>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</si>
  <si>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</si>
  <si>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</si>
  <si>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</si>
  <si>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</si>
  <si>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</si>
  <si>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</si>
  <si>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专门学校教育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</si>
  <si>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</si>
  <si>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</si>
  <si>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</si>
  <si>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</si>
  <si>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</si>
  <si>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</si>
  <si>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</si>
  <si>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</si>
  <si>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</si>
  <si>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</si>
  <si>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</si>
  <si>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</si>
  <si>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</si>
  <si>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</si>
  <si>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其他教育支出(款)</t>
  </si>
  <si>
    <t xml:space="preserve">    其他教育支出(项)</t>
  </si>
  <si>
    <t>科学技术支出</t>
  </si>
  <si>
    <t xml:space="preserve">  科学技术管理事务</t>
  </si>
  <si>
    <t xml:space="preserve">    其他科学技术管理事务支出</t>
  </si>
  <si>
    <t xml:space="preserve">  基础研究</t>
  </si>
  <si>
    <t xml:space="preserve">    机构运行</t>
  </si>
  <si>
    <t xml:space="preserve">    自然科学基金</t>
  </si>
  <si>
    <t xml:space="preserve">    实验室及相关设施</t>
  </si>
  <si>
    <t xml:space="preserve">    重大科学工程</t>
  </si>
  <si>
    <t xml:space="preserve">    专项基础科研</t>
  </si>
  <si>
    <t xml:space="preserve">    专项技术基础</t>
  </si>
  <si>
    <t xml:space="preserve">    科技人才队伍建设</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</si>
  <si>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</si>
  <si>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</si>
  <si>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</si>
  <si>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</si>
  <si>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</si>
  <si>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</si>
  <si>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</si>
  <si>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科技成果转化与扩散</t>
  </si>
  <si>
    <t xml:space="preserve">    共性技术研究与开发</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</si>
  <si>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</si>
  <si>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</si>
  <si>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</si>
  <si>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</si>
  <si>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</si>
  <si>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</si>
  <si>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</si>
  <si>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</si>
  <si>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</si>
  <si>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</si>
  <si>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</si>
  <si>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</si>
  <si>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</si>
  <si>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</si>
  <si>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</si>
  <si>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</si>
  <si>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</si>
  <si>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</si>
  <si>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</si>
  <si>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</si>
  <si>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科技重大项目</t>
  </si>
  <si>
    <t xml:space="preserve">    科技重大专项</t>
  </si>
  <si>
    <t xml:space="preserve">    重点研发计划</t>
  </si>
  <si>
    <t xml:space="preserve">    其他科技重大项目</t>
  </si>
  <si>
    <t xml:space="preserve">  其他科学技术支出(款)</t>
  </si>
  <si>
    <t xml:space="preserve">    科技奖励</t>
  </si>
  <si>
    <t xml:space="preserve">    核应急</t>
  </si>
  <si>
    <t xml:space="preserve">    转制科研机构</t>
  </si>
  <si>
    <t xml:space="preserve">    其他科学技术支出(项)</t>
  </si>
  <si>
    <t>文化旅游体育与传媒支出</t>
  </si>
  <si>
    <t xml:space="preserve">  文化和旅游</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</si>
  <si>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</si>
  <si>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</si>
  <si>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</si>
  <si>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</si>
  <si>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</si>
  <si>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</si>
  <si>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文化和旅游交流与合作</t>
  </si>
  <si>
    <t xml:space="preserve">    文化创作与保护</t>
  </si>
  <si>
    <t xml:space="preserve">    文化和旅游市场管理</t>
  </si>
  <si>
    <t xml:space="preserve">    旅游宣传</t>
  </si>
  <si>
    <t xml:space="preserve">    文化和旅游管理事务</t>
  </si>
  <si>
    <t xml:space="preserve">    其他文化和旅游支出</t>
  </si>
  <si>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</si>
  <si>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</si>
  <si>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</si>
  <si>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</si>
  <si>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</si>
  <si>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</si>
  <si>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</si>
  <si>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</si>
  <si>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</si>
  <si>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</si>
  <si>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</si>
  <si>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</si>
  <si>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</si>
  <si>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新闻出版电影</t>
  </si>
  <si>
    <t xml:space="preserve">    新闻通讯</t>
  </si>
  <si>
    <t xml:space="preserve">    出版发行</t>
  </si>
  <si>
    <t xml:space="preserve">    版权管理</t>
  </si>
  <si>
    <t xml:space="preserve">    电影</t>
  </si>
  <si>
    <t xml:space="preserve">    其他新闻出版电影支出</t>
  </si>
  <si>
    <t xml:space="preserve">  广播电视</t>
  </si>
  <si>
    <t xml:space="preserve">    监测监管</t>
  </si>
  <si>
    <t xml:space="preserve">    传输发射</t>
  </si>
  <si>
    <t xml:space="preserve">    广播电视事务</t>
  </si>
  <si>
    <t xml:space="preserve">    其他广播电视支出</t>
  </si>
  <si>
    <t xml:space="preserve">  其他文化旅游体育与传媒支出(款)</t>
  </si>
  <si>
    <t xml:space="preserve">    文化产业发展专项支出</t>
  </si>
  <si>
    <t xml:space="preserve">    其他文化旅游体育与传媒支出(项)</t>
  </si>
  <si>
    <t>社会保障和就业支出</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</si>
  <si>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</si>
  <si>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</si>
  <si>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</si>
  <si>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</si>
  <si>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</si>
  <si>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</si>
  <si>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</si>
  <si>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</si>
  <si>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</si>
  <si>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政府特殊津贴</t>
  </si>
  <si>
    <t xml:space="preserve">    资助留学回国人员</t>
  </si>
  <si>
    <t xml:space="preserve">    博士后日常经费</t>
  </si>
  <si>
    <t xml:space="preserve">    引进人才费用</t>
  </si>
  <si>
    <t xml:space="preserve">    其他人力资源和社会保障管理事务支出</t>
  </si>
  <si>
    <t xml:space="preserve">  民政管理事务</t>
  </si>
  <si>
    <t xml:space="preserve">    社会组织管理</t>
  </si>
  <si>
    <t xml:space="preserve">    行政区划和地名管理</t>
  </si>
  <si>
    <t xml:space="preserve">    老龄事务</t>
  </si>
  <si>
    <t xml:space="preserve">    其他民政管理事务支出</t>
  </si>
  <si>
    <t xml:space="preserve">  补充全国社会保障基金</t>
  </si>
  <si>
    <t xml:space="preserve">    用一般公共预算补充基金</t>
  </si>
  <si>
    <t xml:space="preserve">  行政事业单位养老支出</t>
  </si>
  <si>
    <t xml:space="preserve">    行政单位离退休</t>
  </si>
  <si>
    <t xml:space="preserve">    事业单位离退休</t>
  </si>
  <si>
    <t xml:space="preserve">    离退休人员管理机构</t>
  </si>
  <si>
    <t xml:space="preserve">    机关事业单位基本养老保险缴费支出</t>
  </si>
  <si>
    <t xml:space="preserve">    机关事业单位职业年金缴费支出</t>
  </si>
  <si>
    <t xml:space="preserve">    对机关事业单位基本养老保险基金的补助</t>
  </si>
  <si>
    <t xml:space="preserve">    对机关事业单位职业年金的补助</t>
  </si>
  <si>
    <t xml:space="preserve">    其他行政事业单位养老支出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</si>
  <si>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</si>
  <si>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</si>
  <si>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</si>
  <si>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</si>
  <si>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</si>
  <si>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就业创业服务补助</t>
  </si>
  <si>
    <t xml:space="preserve">    职业培训补贴</t>
  </si>
  <si>
    <t xml:space="preserve">    社会保险补贴</t>
  </si>
  <si>
    <t xml:space="preserve">    公益性岗位补贴</t>
  </si>
  <si>
    <t xml:space="preserve">    职业技能评价补贴</t>
  </si>
  <si>
    <t xml:space="preserve">    就业见习补贴</t>
  </si>
  <si>
    <t xml:space="preserve">    高技能人才培养补助</t>
  </si>
  <si>
    <t xml:space="preserve">    求职和创业补贴</t>
  </si>
  <si>
    <t xml:space="preserve">    其他就业补助支出</t>
  </si>
  <si>
    <t xml:space="preserve">  抚恤</t>
  </si>
  <si>
    <t xml:space="preserve">    死亡抚恤</t>
  </si>
  <si>
    <t xml:space="preserve">    伤残抚恤</t>
  </si>
  <si>
    <t xml:space="preserve">    在乡复员、退伍军人生活补助</t>
  </si>
  <si>
    <t xml:space="preserve">    义务兵优待</t>
  </si>
  <si>
    <t xml:space="preserve">    农村籍退役士兵老年生活补助</t>
  </si>
  <si>
    <t xml:space="preserve">    光荣院</t>
  </si>
  <si>
    <t xml:space="preserve">    褒扬纪念</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</si>
  <si>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</si>
  <si>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</si>
  <si>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</si>
  <si>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</si>
  <si>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</si>
  <si>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</si>
  <si>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</si>
  <si>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</si>
  <si>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</si>
  <si>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</si>
  <si>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</si>
  <si>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康复辅具</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</si>
  <si>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</si>
  <si>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</si>
  <si>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</si>
  <si>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</si>
  <si>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</si>
  <si>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</si>
  <si>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</si>
  <si>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</si>
  <si>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</si>
  <si>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</si>
  <si>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</si>
  <si>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</si>
  <si>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</si>
  <si>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</si>
  <si>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</si>
  <si>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</si>
  <si>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</si>
  <si>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</si>
  <si>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</si>
  <si>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</si>
  <si>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</si>
  <si>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补充道路交通事故社会救助基金</t>
  </si>
  <si>
    <t xml:space="preserve">    对道路交通事故社会救助基金的补助</t>
  </si>
  <si>
    <t xml:space="preserve">    交强险罚款收入补助基金支出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</si>
  <si>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</si>
  <si>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</si>
  <si>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</si>
  <si>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</si>
  <si>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</si>
  <si>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</si>
  <si>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</si>
  <si>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</si>
  <si>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</si>
  <si>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</si>
  <si>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其他财政对社会保险基金的补助</t>
  </si>
  <si>
    <t xml:space="preserve">  退役军人管理事务</t>
  </si>
  <si>
    <t xml:space="preserve">    拥军优属</t>
  </si>
  <si>
    <t xml:space="preserve">    军供保障</t>
  </si>
  <si>
    <t xml:space="preserve">    其他退役军人事务管理支出</t>
  </si>
  <si>
    <t xml:space="preserve">  财政代缴社会保险费支出</t>
  </si>
  <si>
    <t xml:space="preserve">    财政代缴城乡居民基本养老保险费支出</t>
  </si>
  <si>
    <t xml:space="preserve">    财政代缴其他社会保险费支出</t>
  </si>
  <si>
    <t xml:space="preserve">  其他社会保障和就业支出(款)</t>
  </si>
  <si>
    <t xml:space="preserve">    其他社会保障和就业支出(项)</t>
  </si>
  <si>
    <t>卫生健康支出</t>
  </si>
  <si>
    <t xml:space="preserve">  卫生健康管理事务</t>
  </si>
  <si>
    <t xml:space="preserve">    其他卫生健康管理事务支出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</si>
  <si>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</si>
  <si>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</si>
  <si>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</si>
  <si>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</si>
  <si>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</si>
  <si>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</si>
  <si>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妇幼保健医院</t>
  </si>
  <si>
    <t xml:space="preserve">    儿童医院</t>
  </si>
  <si>
    <t xml:space="preserve">    其他专科医院</t>
  </si>
  <si>
    <t xml:space="preserve">    福利医院</t>
  </si>
  <si>
    <t xml:space="preserve">    行业医院</t>
  </si>
  <si>
    <t xml:space="preserve">    处理医疗欠费</t>
  </si>
  <si>
    <t xml:space="preserve">    康复医院</t>
  </si>
  <si>
    <t xml:space="preserve">    优抚医院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</si>
  <si>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</si>
  <si>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</si>
  <si>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</si>
  <si>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</si>
  <si>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</si>
  <si>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</si>
  <si>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</si>
  <si>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</si>
  <si>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</si>
  <si>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</si>
  <si>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</si>
  <si>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</si>
  <si>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</si>
  <si>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</si>
  <si>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重大公共卫生服务</t>
  </si>
  <si>
    <t xml:space="preserve">    突发公共卫生事件应急处置</t>
  </si>
  <si>
    <t xml:space="preserve">    其他公共卫生支出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</si>
  <si>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</si>
  <si>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</si>
  <si>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</si>
  <si>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</si>
  <si>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</si>
  <si>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</si>
  <si>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</si>
  <si>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</si>
  <si>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</si>
  <si>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</si>
  <si>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</si>
  <si>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</si>
  <si>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</si>
  <si>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</si>
  <si>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</si>
  <si>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</si>
  <si>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</si>
  <si>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</si>
  <si>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</si>
  <si>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其他优抚对象医疗支出</t>
  </si>
  <si>
    <t xml:space="preserve">  医疗保障管理事务</t>
  </si>
  <si>
    <t xml:space="preserve">    医疗保障政策管理</t>
  </si>
  <si>
    <t xml:space="preserve">    医疗保障经办事务</t>
  </si>
  <si>
    <t xml:space="preserve">    其他医疗保障管理事务支出</t>
  </si>
  <si>
    <t xml:space="preserve">  中医药事务</t>
  </si>
  <si>
    <t xml:space="preserve">    中医(民族医)药专项</t>
  </si>
  <si>
    <t xml:space="preserve">    其他中医药事务支出</t>
  </si>
  <si>
    <t xml:space="preserve">  疾病预防控制事务</t>
  </si>
  <si>
    <t xml:space="preserve">    其他疾病预防控制事务支出</t>
  </si>
  <si>
    <t xml:space="preserve">  托育服务</t>
  </si>
  <si>
    <t xml:space="preserve">    托育机构</t>
  </si>
  <si>
    <t xml:space="preserve">    其他托育服务支出</t>
  </si>
  <si>
    <t xml:space="preserve">  其他卫生健康支出(款)</t>
  </si>
  <si>
    <t xml:space="preserve">    其他卫生健康支出(项)</t>
  </si>
  <si>
    <t>节能环保支出</t>
  </si>
  <si>
    <t xml:space="preserve">  环境保护管理事务</t>
  </si>
  <si>
    <t xml:space="preserve">    生态环境保护宣传</t>
  </si>
  <si>
    <t xml:space="preserve">    环境保护法规、规划及标准</t>
  </si>
  <si>
    <t xml:space="preserve">    生态环境国际合作及履约</t>
  </si>
  <si>
    <t xml:space="preserve">    生态环境保护行政许可</t>
  </si>
  <si>
    <t xml:space="preserve">    应对气候变化管理事务</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</si>
  <si>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</si>
  <si>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</si>
  <si>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</si>
  <si>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</si>
  <si>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</si>
  <si>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</si>
  <si>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</si>
  <si>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</si>
  <si>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</si>
  <si>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</si>
  <si>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</si>
  <si>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</si>
  <si>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土壤</t>
  </si>
  <si>
    <t xml:space="preserve">    其他污染防治支出</t>
  </si>
  <si>
    <t xml:space="preserve">  自然生态保护</t>
  </si>
  <si>
    <t xml:space="preserve">    生态保护</t>
  </si>
  <si>
    <t xml:space="preserve">    农村环境保护</t>
  </si>
  <si>
    <t xml:space="preserve">    生物及物种资源保护</t>
  </si>
  <si>
    <t xml:space="preserve">    草原生态修复治理</t>
  </si>
  <si>
    <t xml:space="preserve">    自然保护地</t>
  </si>
  <si>
    <t xml:space="preserve">    其他自然生态保护支出</t>
  </si>
  <si>
    <t xml:space="preserve">  森林保护修复</t>
  </si>
  <si>
    <t xml:space="preserve">    森林管护</t>
  </si>
  <si>
    <t xml:space="preserve">    社会保险补助</t>
  </si>
  <si>
    <t xml:space="preserve">    政策性社会性支出补助</t>
  </si>
  <si>
    <t xml:space="preserve">    天然林保护工程建设</t>
  </si>
  <si>
    <t xml:space="preserve">    停伐补助</t>
  </si>
  <si>
    <t xml:space="preserve">    其他森林保护修复支出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</si>
  <si>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</si>
  <si>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</si>
  <si>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</si>
  <si>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</si>
  <si>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</si>
  <si>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</si>
  <si>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已垦草原退耕还草(款)</t>
  </si>
  <si>
    <t xml:space="preserve">    已垦草原退耕还草(项)</t>
  </si>
  <si>
    <t xml:space="preserve">  能源节约利用(款)</t>
  </si>
  <si>
    <t xml:space="preserve">    能源节约利用(项)</t>
  </si>
  <si>
    <t xml:space="preserve">  污染减排</t>
  </si>
  <si>
    <t xml:space="preserve">    生态环境监测与信息</t>
  </si>
  <si>
    <t xml:space="preserve">    生态环境执法监察</t>
  </si>
  <si>
    <t xml:space="preserve">    减排专项支出</t>
  </si>
  <si>
    <t xml:space="preserve">    清洁生产专项支出</t>
  </si>
  <si>
    <t xml:space="preserve">    其他污染减排支出</t>
  </si>
  <si>
    <t xml:space="preserve">  清洁能源</t>
  </si>
  <si>
    <t xml:space="preserve">    可再生能源</t>
  </si>
  <si>
    <t xml:space="preserve">    其他清洁能源支出</t>
  </si>
  <si>
    <t xml:space="preserve">  循环经济(款)</t>
  </si>
  <si>
    <t xml:space="preserve">    循环经济(项)</t>
  </si>
  <si>
    <t xml:space="preserve">  能源管理事务</t>
  </si>
  <si>
    <t xml:space="preserve">    能源科技装备</t>
  </si>
  <si>
    <t xml:space="preserve">    能源行业管理</t>
  </si>
  <si>
    <t xml:space="preserve">    能源管理</t>
  </si>
  <si>
    <t xml:space="preserve">    农村电网建设</t>
  </si>
  <si>
    <t xml:space="preserve">    其他能源管理事务支出</t>
  </si>
  <si>
    <t xml:space="preserve">  其他节能环保支出(款)</t>
  </si>
  <si>
    <t xml:space="preserve">    其他节能环保支出(项)</t>
  </si>
  <si>
    <t>城乡社区支出</t>
  </si>
  <si>
    <t xml:space="preserve">  城乡社区管理事务</t>
  </si>
  <si>
    <t xml:space="preserve">    城管执法</t>
  </si>
  <si>
    <t xml:space="preserve">    工程建设标准规范编制与监管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</si>
  <si>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</si>
  <si>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</si>
  <si>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</si>
  <si>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</si>
  <si>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</si>
  <si>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城乡社区规划与管理(款)</t>
  </si>
  <si>
    <t xml:space="preserve">    城乡社区规划与管理(项)</t>
  </si>
  <si>
    <t xml:space="preserve">  城乡社区公共设施</t>
  </si>
  <si>
    <t xml:space="preserve">    小城镇基础设施建设</t>
  </si>
  <si>
    <t xml:space="preserve">    其他城乡社区公共设施支出</t>
  </si>
  <si>
    <t xml:space="preserve">  城乡社区环境卫生(款)</t>
  </si>
  <si>
    <t xml:space="preserve">    城乡社区环境卫生(项)</t>
  </si>
  <si>
    <t xml:space="preserve">  建设市场管理与监督(款)</t>
  </si>
  <si>
    <t xml:space="preserve">    建设市场管理与监督(项)</t>
  </si>
  <si>
    <t xml:space="preserve">  其他城乡社区支出(款)</t>
  </si>
  <si>
    <t xml:space="preserve">    其他城乡社区支出(项)</t>
  </si>
  <si>
    <t>农林水支出</t>
  </si>
  <si>
    <t xml:space="preserve">  农业农村</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</si>
  <si>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</si>
  <si>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</si>
  <si>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</si>
  <si>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</si>
  <si>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</si>
  <si>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</si>
  <si>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行业业务管理</t>
  </si>
  <si>
    <t xml:space="preserve">    对外交流与合作</t>
  </si>
  <si>
    <t xml:space="preserve">    防灾救灾</t>
  </si>
  <si>
    <t xml:space="preserve">    稳定农民收入补贴</t>
  </si>
  <si>
    <t xml:space="preserve">    农业结构调整补贴</t>
  </si>
  <si>
    <t xml:space="preserve">    农业生产发展</t>
  </si>
  <si>
    <t xml:space="preserve">    农村合作经济</t>
  </si>
  <si>
    <t xml:space="preserve">    农产品加工与促销</t>
  </si>
  <si>
    <t xml:space="preserve">    农村社会事业</t>
  </si>
  <si>
    <t xml:space="preserve">    农业生态资源保护</t>
  </si>
  <si>
    <t xml:space="preserve">    乡村道路建设</t>
  </si>
  <si>
    <t xml:space="preserve">    渔业发展</t>
  </si>
  <si>
    <t xml:space="preserve">    对高校毕业生到基层任职补助</t>
  </si>
  <si>
    <t xml:space="preserve">    耕地建设与利用</t>
  </si>
  <si>
    <t xml:space="preserve">    其他农业农村支出</t>
  </si>
  <si>
    <t xml:space="preserve">  林业和草原</t>
  </si>
  <si>
    <t xml:space="preserve">    事业机构</t>
  </si>
  <si>
    <t xml:space="preserve">    森林资源培育</t>
  </si>
  <si>
    <t xml:space="preserve">    技术推广与转化</t>
  </si>
  <si>
    <t xml:space="preserve">    森林资源管理</t>
  </si>
  <si>
    <t xml:space="preserve">    森林生态效益补偿</t>
  </si>
  <si>
    <t xml:space="preserve">    动植物保护</t>
  </si>
  <si>
    <t xml:space="preserve">    湿地保护</t>
  </si>
  <si>
    <t xml:space="preserve">    执法与监督</t>
  </si>
  <si>
    <t xml:space="preserve">    防沙治沙</t>
  </si>
  <si>
    <t xml:space="preserve">    对外合作与交流</t>
  </si>
  <si>
    <t xml:space="preserve">    产业化管理</t>
  </si>
  <si>
    <t xml:space="preserve">    信息管理</t>
  </si>
  <si>
    <t xml:space="preserve">    林区公共支出</t>
  </si>
  <si>
    <t xml:space="preserve">    贷款贴息</t>
  </si>
  <si>
    <t xml:space="preserve">    林业草原防灾减灾</t>
  </si>
  <si>
    <t xml:space="preserve">    草原管理</t>
  </si>
  <si>
    <t xml:space="preserve">    退耕还林还草</t>
  </si>
  <si>
    <t xml:space="preserve">    其他林业和草原支出</t>
  </si>
  <si>
    <t xml:space="preserve">  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</si>
  <si>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</si>
  <si>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</si>
  <si>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</si>
  <si>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</si>
  <si>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</si>
  <si>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</si>
  <si>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</si>
  <si>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</si>
  <si>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</si>
  <si>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</si>
  <si>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</si>
  <si>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</si>
  <si>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农村水利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</si>
  <si>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</si>
  <si>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</si>
  <si>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</si>
  <si>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</si>
  <si>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</si>
  <si>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水利建设征地及移民支出</t>
  </si>
  <si>
    <t xml:space="preserve">    农村供水</t>
  </si>
  <si>
    <t xml:space="preserve">    南水北调工程建设</t>
  </si>
  <si>
    <t xml:space="preserve">    南水北调工程管理</t>
  </si>
  <si>
    <t xml:space="preserve">    其他水利支出</t>
  </si>
  <si>
    <t xml:space="preserve">  巩固拓展脱贫攻坚成果衔接乡村振兴</t>
  </si>
  <si>
    <t xml:space="preserve">    农村基础设施建设</t>
  </si>
  <si>
    <t xml:space="preserve">    生产发展</t>
  </si>
  <si>
    <t xml:space="preserve">    社会发展</t>
  </si>
  <si>
    <t xml:space="preserve">    贷款奖补和贴息</t>
  </si>
  <si>
    <t xml:space="preserve">    “三西”农业建设专项补助</t>
  </si>
  <si>
    <t xml:space="preserve">    其他巩固拓展脱贫攻坚成果衔接乡村振兴支出</t>
  </si>
  <si>
    <t xml:space="preserve">  农村综合改革</t>
  </si>
  <si>
    <t xml:space="preserve">    对村级公益事业建设的补助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</si>
  <si>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</si>
  <si>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</si>
  <si>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</si>
  <si>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</si>
  <si>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</si>
  <si>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</si>
  <si>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农业保险保费补贴</t>
  </si>
  <si>
    <t xml:space="preserve">    创业担保贷款贴息及奖补</t>
  </si>
  <si>
    <t xml:space="preserve">    补充创业担保贷款基金</t>
  </si>
  <si>
    <t xml:space="preserve">    其他普惠金融发展支出</t>
  </si>
  <si>
    <t xml:space="preserve">  目标价格补贴</t>
  </si>
  <si>
    <t xml:space="preserve">    棉花目标价格补贴</t>
  </si>
  <si>
    <t xml:space="preserve">    其他目标价格补贴</t>
  </si>
  <si>
    <t xml:space="preserve">  其他农林水支出(款)</t>
  </si>
  <si>
    <t xml:space="preserve">    化解其他公益性乡村债务支出</t>
  </si>
  <si>
    <t xml:space="preserve">    其他农林水支出(项)</t>
  </si>
  <si>
    <t>交通运输支出</t>
  </si>
  <si>
    <t xml:space="preserve">  公路水路运输</t>
  </si>
  <si>
    <t xml:space="preserve">    公路建设</t>
  </si>
  <si>
    <t xml:space="preserve">    公路养护</t>
  </si>
  <si>
    <t xml:space="preserve">    交通运输信息化建设</t>
  </si>
  <si>
    <t xml:space="preserve">    公路和运输安全</t>
  </si>
  <si>
    <t xml:space="preserve">    公路运输管理</t>
  </si>
  <si>
    <t xml:space="preserve">    公路和运输技术标准化建设</t>
  </si>
  <si>
    <t xml:space="preserve">    水运建设</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</si>
  <si>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</si>
  <si>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</si>
  <si>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</si>
  <si>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</si>
  <si>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</si>
  <si>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</si>
  <si>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</si>
  <si>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</si>
  <si>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</si>
  <si>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</si>
  <si>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</si>
  <si>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</si>
  <si>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</si>
  <si>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</si>
  <si>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</si>
  <si>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</si>
  <si>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</si>
  <si>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</si>
  <si>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</si>
  <si>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</si>
  <si>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</si>
  <si>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</si>
  <si>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</si>
  <si>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</si>
  <si>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邮政业支出</t>
  </si>
  <si>
    <t xml:space="preserve">    邮政普遍服务与特殊服务</t>
  </si>
  <si>
    <t xml:space="preserve">    其他邮政业支出</t>
  </si>
  <si>
    <t xml:space="preserve">  其他交通运输支出(款)</t>
  </si>
  <si>
    <t xml:space="preserve">    公共交通运营补助</t>
  </si>
  <si>
    <t xml:space="preserve">    其他交通运输支出(项)</t>
  </si>
  <si>
    <t>资源勘探工业信息等支出</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</si>
  <si>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</si>
  <si>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</si>
  <si>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</si>
  <si>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</si>
  <si>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</si>
  <si>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</si>
  <si>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</si>
  <si>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</si>
  <si>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</si>
  <si>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</si>
  <si>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</si>
  <si>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</si>
  <si>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</si>
  <si>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</si>
  <si>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</si>
  <si>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</si>
  <si>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</si>
  <si>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</si>
  <si>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</si>
  <si>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</si>
  <si>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</si>
  <si>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</si>
  <si>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t>
  </si>
  <si>
    <t xml:space="preserve">    战备应急</t>
  </si>
  <si>
    <t xml:space="preserve">    专用通信</t>
  </si>
  <si>
    <t xml:space="preserve">    无线电及信息通信监管</t>
  </si>
  <si>
    <t xml:space="preserve">    工程建设及运行维护</t>
  </si>
  <si>
    <t xml:space="preserve">    产业发展</t>
  </si>
  <si>
    <t xml:space="preserve">    其他工业和信息产业支出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</si>
  <si>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</si>
  <si>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</si>
  <si>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</si>
  <si>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</si>
  <si>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</si>
  <si>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</si>
  <si>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</si>
  <si>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减免房租补贴</t>
  </si>
  <si>
    <t xml:space="preserve">    其他支持中小企业发展和管理支出</t>
  </si>
  <si>
    <t xml:space="preserve">  其他资源勘探工业信息等支出(款)</t>
  </si>
  <si>
    <t xml:space="preserve">    黄金事务</t>
  </si>
  <si>
    <t xml:space="preserve">    技术改造支出</t>
  </si>
  <si>
    <t xml:space="preserve">    中药材扶持资金支出</t>
  </si>
  <si>
    <t xml:space="preserve">    重点产业振兴和技术改造项目贷款贴息</t>
  </si>
  <si>
    <t xml:space="preserve">    其他资源勘探工业信息等支出(项)</t>
  </si>
  <si>
    <t>商业服务业等支出</t>
  </si>
  <si>
    <t xml:space="preserve">  商业流通事务</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</si>
  <si>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</si>
  <si>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</si>
  <si>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</si>
  <si>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</si>
  <si>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</si>
  <si>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</si>
  <si>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</si>
  <si>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</si>
  <si>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其他商业服务业等支出(款)</t>
  </si>
  <si>
    <t xml:space="preserve">    服务业基础设施建设</t>
  </si>
  <si>
    <t xml:space="preserve">    其他商业服务业等支出(项)</t>
  </si>
  <si>
    <t>金融支出</t>
  </si>
  <si>
    <t xml:space="preserve">  金融部门行政支出</t>
  </si>
  <si>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</si>
  <si>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</si>
  <si>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</si>
  <si>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</si>
  <si>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</si>
  <si>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</si>
  <si>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</si>
  <si>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</si>
  <si>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</si>
  <si>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</si>
  <si>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</si>
  <si>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</si>
  <si>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</si>
  <si>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</si>
  <si>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利息费用补贴支出</t>
  </si>
  <si>
    <t xml:space="preserve">    补充资本金</t>
  </si>
  <si>
    <t xml:space="preserve">    风险基金补助</t>
  </si>
  <si>
    <t xml:space="preserve">    其他金融发展支出</t>
  </si>
  <si>
    <t xml:space="preserve">  金融调控支出</t>
  </si>
  <si>
    <t xml:space="preserve">    中央银行亏损补贴</t>
  </si>
  <si>
    <t xml:space="preserve">    其他金融调控支出</t>
  </si>
  <si>
    <t xml:space="preserve">  其他金融支出(款)</t>
  </si>
  <si>
    <t xml:space="preserve">    重点企业贷款贴息</t>
  </si>
  <si>
    <t xml:space="preserve">    其他金融支出(项)</t>
  </si>
  <si>
    <t>援助其他地区支出</t>
  </si>
  <si>
    <t xml:space="preserve">  一般公共服务</t>
  </si>
  <si>
    <t xml:space="preserve">  教育</t>
  </si>
  <si>
    <t xml:space="preserve">  文化旅游体育与传媒</t>
  </si>
  <si>
    <t xml:space="preserve">  卫生健康</t>
  </si>
  <si>
    <t xml:space="preserve">  节能环保</t>
  </si>
  <si>
    <t xml:space="preserve">  交通运输</t>
  </si>
  <si>
    <t xml:space="preserve">  住房保障</t>
  </si>
  <si>
    <t xml:space="preserve">  其他支出</t>
  </si>
  <si>
    <t>自然资源海洋气象等支出</t>
  </si>
  <si>
    <t xml:space="preserve">  自然资源事务</t>
  </si>
  <si>
    <t xml:space="preserve">    自然资源规划及管理</t>
  </si>
  <si>
    <t xml:space="preserve">    自然资源利用与保护</t>
  </si>
  <si>
    <t xml:space="preserve">    自然资源社会公益服务</t>
  </si>
  <si>
    <t xml:space="preserve">    自然资源行业业务管理</t>
  </si>
  <si>
    <t xml:space="preserve">    自然资源调查与确权登记</t>
  </si>
  <si>
    <t xml:space="preserve">    土地资源储备支出</t>
  </si>
  <si>
    <t xml:space="preserve">    地质矿产资源与环境调查</t>
  </si>
  <si>
    <t xml:space="preserve">    地质勘查与矿产资源管理</t>
  </si>
  <si>
    <t xml:space="preserve">    地质转产项目财政贴息</t>
  </si>
  <si>
    <t xml:space="preserve">    国外风险勘查</t>
  </si>
  <si>
    <t xml:space="preserve">    地质勘查基金(周转金)支出</t>
  </si>
  <si>
    <t xml:space="preserve">    海域与海岛管理</t>
  </si>
  <si>
    <t xml:space="preserve">    自然资源国际合作与海洋权益维护</t>
  </si>
  <si>
    <t xml:space="preserve">    自然资源卫星</t>
  </si>
  <si>
    <t xml:space="preserve">    极地考察</t>
  </si>
  <si>
    <t xml:space="preserve">    深海调查与资源开发</t>
  </si>
  <si>
    <t xml:space="preserve">    海港航标维护</t>
  </si>
  <si>
    <t xml:space="preserve">    海水淡化</t>
  </si>
  <si>
    <t xml:space="preserve">    无居民海岛使用金支出</t>
  </si>
  <si>
    <t xml:space="preserve">    海洋战略规划与预警监测</t>
  </si>
  <si>
    <t xml:space="preserve">    基础测绘与地理信息监管</t>
  </si>
  <si>
    <t xml:space="preserve">    其他自然资源事务支出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</si>
  <si>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</si>
  <si>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</si>
  <si>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</si>
  <si>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</si>
  <si>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</si>
  <si>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</si>
  <si>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</si>
  <si>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</si>
  <si>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</si>
  <si>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</si>
  <si>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</si>
  <si>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</si>
  <si>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其他自然资源海洋气象等支出(款)</t>
  </si>
  <si>
    <t xml:space="preserve">    其他自然资源海洋气象等支出(项)</t>
  </si>
  <si>
    <t>住房保障支出</t>
  </si>
  <si>
    <t xml:space="preserve">  保障性安居工程支出</t>
  </si>
  <si>
    <t xml:space="preserve">    沉陷区治理</t>
  </si>
  <si>
    <t xml:space="preserve">    棚户区改造</t>
  </si>
  <si>
    <t xml:space="preserve">    少数民族地区游牧民定居工程</t>
  </si>
  <si>
    <t xml:space="preserve">    农村危房改造</t>
  </si>
  <si>
    <t xml:space="preserve">    老旧小区改造</t>
  </si>
  <si>
    <t xml:space="preserve">    配租型住房保障</t>
  </si>
  <si>
    <t xml:space="preserve">    配售型保障性住房</t>
  </si>
  <si>
    <t xml:space="preserve">    城中村改造</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</si>
  <si>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</si>
  <si>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</si>
  <si>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</si>
  <si>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</si>
  <si>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</si>
  <si>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</si>
  <si>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</si>
  <si>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住房公积金管理</t>
  </si>
  <si>
    <t xml:space="preserve">    其他城乡社区住宅支出</t>
  </si>
  <si>
    <t>粮油物资储备支出</t>
  </si>
  <si>
    <t xml:space="preserve">  粮油物资事务</t>
  </si>
  <si>
    <t xml:space="preserve">    财务和审计支出</t>
  </si>
  <si>
    <t xml:space="preserve">    信息统计</t>
  </si>
  <si>
    <t xml:space="preserve">    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</si>
  <si>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</si>
  <si>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</si>
  <si>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</si>
  <si>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</si>
  <si>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</si>
  <si>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</si>
  <si>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设施建设</t>
  </si>
  <si>
    <t xml:space="preserve">    设施安全</t>
  </si>
  <si>
    <t xml:space="preserve">    物资保管保养</t>
  </si>
  <si>
    <t xml:space="preserve">    其他粮油物资事务支出</t>
  </si>
  <si>
    <t xml:space="preserve">  能源储备</t>
  </si>
  <si>
    <t xml:space="preserve">    石油储备</t>
  </si>
  <si>
    <t xml:space="preserve">    天然铀储备</t>
  </si>
  <si>
    <t xml:space="preserve">    煤炭储备</t>
  </si>
  <si>
    <t xml:space="preserve">    成品油储备</t>
  </si>
  <si>
    <t xml:space="preserve">    天然气储备</t>
  </si>
  <si>
    <t xml:space="preserve">    其他能源储备支出</t>
  </si>
  <si>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</si>
  <si>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</si>
  <si>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</si>
  <si>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</si>
  <si>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</si>
  <si>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</si>
  <si>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</si>
  <si>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</si>
  <si>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</si>
  <si>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</si>
  <si>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</si>
  <si>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</si>
  <si>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</si>
  <si>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</si>
  <si>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</si>
  <si>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</si>
  <si>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</si>
  <si>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应急物资储备</t>
  </si>
  <si>
    <t xml:space="preserve">    其他重要商品储备支出</t>
  </si>
  <si>
    <t>灾害防治及应急管理支出</t>
  </si>
  <si>
    <t xml:space="preserve">  应急管理事务</t>
  </si>
  <si>
    <t xml:space="preserve">    灾害风险防治</t>
  </si>
  <si>
    <t xml:space="preserve">    国务院安委会专项</t>
  </si>
  <si>
    <t xml:space="preserve">    安全监管</t>
  </si>
  <si>
    <t xml:space="preserve">    应急救援</t>
  </si>
  <si>
    <t xml:space="preserve">    应急管理</t>
  </si>
  <si>
    <t xml:space="preserve">    其他应急管理支出</t>
  </si>
  <si>
    <t xml:space="preserve">  消防救援事务</t>
  </si>
  <si>
    <t xml:space="preserve">    消防应急救援</t>
  </si>
  <si>
    <t xml:space="preserve">    其他消防救援事务支出</t>
  </si>
  <si>
    <t xml:space="preserve">  矿山安全</t>
  </si>
  <si>
    <t xml:space="preserve">    矿山安全监察事务</t>
  </si>
  <si>
    <t xml:space="preserve">    矿山应急救援事务</t>
  </si>
  <si>
    <t xml:space="preserve">    其他矿山安全支出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</si>
  <si>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</si>
  <si>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</si>
  <si>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</si>
  <si>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</si>
  <si>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</si>
  <si>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</si>
  <si>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</si>
  <si>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</si>
  <si>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</si>
  <si>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</si>
  <si>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</si>
  <si>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</si>
  <si>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</si>
  <si>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</si>
  <si>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</si>
  <si>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自然灾害救灾补助</t>
  </si>
  <si>
    <t xml:space="preserve">    自然灾害灾后重建补助</t>
  </si>
  <si>
    <t xml:space="preserve">    其他自然灾害救灾及恢复重建支出</t>
  </si>
  <si>
    <t xml:space="preserve">  其他灾害防治及应急管理支出(款)</t>
  </si>
  <si>
    <t xml:space="preserve">    其他灾害防治及应急管理支出(项)</t>
  </si>
  <si>
    <t>预备费</t>
  </si>
  <si>
    <t>其他支出(类)</t>
  </si>
  <si>
    <t xml:space="preserve">  其他支出(款)</t>
  </si>
  <si>
    <t xml:space="preserve">    其他支出(项)</t>
  </si>
  <si>
    <t>债务付息支出</t>
  </si>
  <si>
    <t xml:space="preserve">  中央政府国内债务付息支出(款)</t>
  </si>
  <si>
    <t xml:space="preserve">    中央政府国内债务付息支出(项)</t>
  </si>
  <si>
    <t xml:space="preserve">  中央政府国外债务付息支出</t>
  </si>
  <si>
    <t xml:space="preserve">    中央政府境外发行主权债券付息支出</t>
  </si>
  <si>
    <t xml:space="preserve">    中央政府向外国政府借款付息支出</t>
  </si>
  <si>
    <t xml:space="preserve">    中央政府向国际金融组织借款付息支出</t>
  </si>
  <si>
    <t xml:space="preserve">    中央政府其他国外借款付息支出</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</si>
  <si>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</si>
  <si>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</si>
  <si>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</si>
  <si>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</si>
  <si>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</si>
  <si>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债务发行费用支出</t>
  </si>
  <si>
    <t xml:space="preserve">  中央政府国内债务发行费用支出(款)</t>
  </si>
  <si>
    <t xml:space="preserve">    中央政府国内债务发行费用支出(项)</t>
  </si>
  <si>
    <t xml:space="preserve">  中央政府国外债务发行费用支出(款)</t>
  </si>
  <si>
    <t xml:space="preserve">    中央政府国外债务发行费用支出(项)</t>
  </si>
  <si>
    <t xml:space="preserve">  地方政府一般债务发行费用支出(款)</t>
  </si>
  <si>
    <t xml:space="preserve">    地方政府一般债务发行费用支出(项)</t>
  </si>
  <si>
    <t>2025年大武口区一般公共预算基本支出决算表</t>
  </si>
  <si>
    <t>预算数</t>
  </si>
  <si>
    <t>一般公共预算基本支出</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</si>
  <si>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</si>
  <si>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</si>
  <si>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</si>
  <si>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</si>
  <si>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</si>
  <si>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</si>
  <si>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</si>
  <si>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</si>
  <si>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</si>
  <si>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</si>
  <si>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t>
  </si>
  <si>
    <t xml:space="preserve">  公务接待费</t>
  </si>
  <si>
    <t xml:space="preserve">  因公出国(境)费用</t>
  </si>
  <si>
    <t xml:space="preserve">  公务用车运行维护费</t>
  </si>
  <si>
    <t xml:space="preserve">  维修(护)费</t>
  </si>
  <si>
    <t xml:space="preserve">  其他商品和服务支出</t>
  </si>
  <si>
    <t>机关资本性支出</t>
  </si>
  <si>
    <t xml:space="preserve">  房屋建筑物购建</t>
  </si>
  <si>
    <t xml:space="preserve">  基础设施建设</t>
  </si>
  <si>
    <t xml:space="preserve">  公务用车购置</t>
  </si>
  <si>
    <t xml:space="preserve">  土地征迁补偿和安置支出</t>
  </si>
  <si>
    <t xml:space="preserve">  设备购置</t>
  </si>
  <si>
    <t xml:space="preserve">  大型修缮</t>
  </si>
  <si>
    <t xml:space="preserve">  其他资本性支出</t>
  </si>
  <si>
    <t>机关资本性支出(基本建设)</t>
  </si>
  <si>
    <t>对事业单位经常性补助</t>
  </si>
  <si>
    <t xml:space="preserve">  工资福利支出</t>
  </si>
  <si>
    <t xml:space="preserve">  商品和服务支出</t>
  </si>
  <si>
    <t xml:space="preserve">  其他对事业单位补助</t>
  </si>
  <si>
    <t>对事业单位资本性补助</t>
  </si>
  <si>
    <t xml:space="preserve">  资本性支出</t>
  </si>
  <si>
    <t xml:space="preserve">  资本性支出(基本建设)</t>
  </si>
  <si>
    <t>对企业补助</t>
  </si>
  <si>
    <t xml:space="preserve">  费用补贴</t>
  </si>
  <si>
    <t xml:space="preserve">  利息补贴</t>
  </si>
  <si>
    <t xml:space="preserve">  其他对企业补助</t>
  </si>
  <si>
    <t>对企业资本性支出</t>
  </si>
  <si>
    <t xml:space="preserve">  资本金注入</t>
  </si>
  <si>
    <t xml:space="preserve">  资本金注入(基本建设)</t>
  </si>
  <si>
    <t xml:space="preserve">  政府投资基金股权投资</t>
  </si>
  <si>
    <t xml:space="preserve">  其他对企业资本性支出</t>
  </si>
  <si>
    <t>对个人和家庭的补助</t>
  </si>
  <si>
    <t xml:space="preserve">  社会福利和救助</t>
  </si>
  <si>
    <t xml:space="preserve">  助学金</t>
  </si>
  <si>
    <t xml:space="preserve">  个人农业生产补贴</t>
  </si>
  <si>
    <t xml:space="preserve">  离退休费</t>
  </si>
  <si>
    <t xml:space="preserve">  其他对个人和家庭的补助</t>
  </si>
  <si>
    <t>对社会保障基金补助</t>
  </si>
  <si>
    <t xml:space="preserve">  对社会保险基金补助</t>
  </si>
  <si>
    <t xml:space="preserve">  对机关事业单位职业年金的补助</t>
  </si>
  <si>
    <t>债务利息及费用支出</t>
  </si>
  <si>
    <t xml:space="preserve">  国内债务付息</t>
  </si>
  <si>
    <t xml:space="preserve">  国外债务付息</t>
  </si>
  <si>
    <t xml:space="preserve">  国内债务发行费用</t>
  </si>
  <si>
    <t xml:space="preserve">  国外债务发行费用</t>
  </si>
  <si>
    <t>其他支出</t>
  </si>
  <si>
    <t xml:space="preserve">  国家赔偿费用支出</t>
  </si>
  <si>
    <t xml:space="preserve">  对民间非营利组织和群众性自治组织补贴</t>
  </si>
  <si>
    <t xml:space="preserve">  经常性赠与</t>
  </si>
  <si>
    <t xml:space="preserve">  资本性赠与</t>
  </si>
  <si>
    <t>项目</t>
  </si>
  <si>
    <t>决 算 数</t>
  </si>
  <si>
    <t>返还性支出</t>
  </si>
  <si>
    <t>所得税基数返还支出</t>
  </si>
  <si>
    <t>成品油税费改革税收返还支出</t>
  </si>
  <si>
    <t>增值税税收返还支出</t>
  </si>
  <si>
    <t>消费税税收返还支出</t>
  </si>
  <si>
    <t>增值税“五五分享”税收返还支出</t>
  </si>
  <si>
    <t>其他返还性支出</t>
  </si>
  <si>
    <t>一般性转移支付支出</t>
  </si>
  <si>
    <t>体制补助支出</t>
  </si>
  <si>
    <t>均衡性转移支付支出</t>
  </si>
  <si>
    <t>县级基本财力保障机制奖补资金支出</t>
  </si>
  <si>
    <t>结算补助支出</t>
  </si>
  <si>
    <t>资源枯竭型城市转移支付补助支出</t>
  </si>
  <si>
    <t>企业事业单位划转补助支出</t>
  </si>
  <si>
    <t>产粮(油)大县奖励资金支出</t>
  </si>
  <si>
    <t>重点生态功能区转移支付支出</t>
  </si>
  <si>
    <t>固定数额补助支出</t>
  </si>
  <si>
    <t>革命老区转移支付支出</t>
  </si>
  <si>
    <t>民族地区转移支付支出</t>
  </si>
  <si>
    <t>边境地区转移支付支出</t>
  </si>
  <si>
    <t>欠发达地区转移支付支出</t>
  </si>
  <si>
    <t>一般公共服务共同财政事权转移支付支出</t>
  </si>
  <si>
    <t>外交共同财政事权转移支付支出</t>
  </si>
  <si>
    <t>国防共同财政事权转移支付支出</t>
  </si>
  <si>
    <t>公共安全共同财政事权转移支付支出</t>
  </si>
  <si>
    <t>教育共同财政事权转移支付支出</t>
  </si>
  <si>
    <t>科学技术共同财政事权转移支付支出</t>
  </si>
  <si>
    <t>文化旅游体育与传媒共同财政事权转移支付支出</t>
  </si>
  <si>
    <t>社会保障和就业共同财政事权转移支付支出</t>
  </si>
  <si>
    <t>医疗卫生共同财政事权转移支付支出</t>
  </si>
  <si>
    <t>节能环保共同财政事权转移支付支出</t>
  </si>
  <si>
    <t>城乡社区共同财政事权转移支付支出</t>
  </si>
  <si>
    <t>农林水共同财政事权转移支付支出</t>
  </si>
  <si>
    <t>交通运输共同财政事权转移支付支出</t>
  </si>
  <si>
    <t>资源勘探工业信息等共同财政事权转移支付支出</t>
  </si>
  <si>
    <t>商业服务业等共同财政事权转移支付支出</t>
  </si>
  <si>
    <t>金融共同财政事权转移支付支出</t>
  </si>
  <si>
    <t>自然资源海洋气象等共同财政事权转移支付支出</t>
  </si>
  <si>
    <t>住房保障共同财政事权转移支付支出</t>
  </si>
  <si>
    <t>粮油物资储备共同财政事权转移支付支出</t>
  </si>
  <si>
    <t>灾害防治及应急管理共同财政事权转移支付支出</t>
  </si>
  <si>
    <t>其他共同财政事权转移支付支出</t>
  </si>
  <si>
    <t>增值税留抵退税转移支付支出</t>
  </si>
  <si>
    <t>其他退税减税降费转移支付支出</t>
  </si>
  <si>
    <t>补充县区财力转移支付支出</t>
  </si>
  <si>
    <t>其他一般性转移支付支出</t>
  </si>
  <si>
    <t>专项转移支付支出</t>
  </si>
  <si>
    <t>一般公共服务</t>
  </si>
  <si>
    <t>外交</t>
  </si>
  <si>
    <t>国防</t>
  </si>
  <si>
    <t>公共安全</t>
  </si>
  <si>
    <t>教育</t>
  </si>
  <si>
    <t>科学技术</t>
  </si>
  <si>
    <t>文化旅游体育与传媒</t>
  </si>
  <si>
    <t>社会保障和就业</t>
  </si>
  <si>
    <t>卫生健康</t>
  </si>
  <si>
    <t>节能环保</t>
  </si>
  <si>
    <t>城乡社区</t>
  </si>
  <si>
    <t>农林水</t>
  </si>
  <si>
    <t>交通运输</t>
  </si>
  <si>
    <t>资源勘探工业信息等</t>
  </si>
  <si>
    <t>商业服务业等</t>
  </si>
  <si>
    <t>金融</t>
  </si>
  <si>
    <t>自然资源海洋气象等</t>
  </si>
  <si>
    <t>住房保障</t>
  </si>
  <si>
    <t>粮油物资储备</t>
  </si>
  <si>
    <t>灾害防治及应急管理</t>
  </si>
  <si>
    <t>DEBT_T_XXGK_XEYE</t>
  </si>
  <si>
    <t xml:space="preserve"> AND T.AD_CODE_GK=640202 AND T.SET_YEAR_GK=2020</t>
  </si>
  <si>
    <t>AD_CODE_GK#640202</t>
  </si>
  <si>
    <t>SET_YEAR_GK#2020</t>
  </si>
  <si>
    <t>AD_CODE#</t>
  </si>
  <si>
    <t>AD_NAME#</t>
  </si>
  <si>
    <t>YBXE_Y1#</t>
  </si>
  <si>
    <t>YBYE_Y1#</t>
  </si>
  <si>
    <t>单位：亿元</t>
  </si>
  <si>
    <t>地   区</t>
  </si>
  <si>
    <t>2025年一般债务限额</t>
  </si>
  <si>
    <t>2025年一般债务余额（决算数）</t>
  </si>
  <si>
    <t>VALID#</t>
  </si>
  <si>
    <t>640202</t>
  </si>
  <si>
    <t xml:space="preserve">    大武口区</t>
  </si>
  <si>
    <t>注：1.本表反映上一年度本地区、本级及分地区地方政府债务限额及余额决算数。</t>
  </si>
  <si>
    <t>2.本表由县级以上地方各级财政部门在同级人民代表大会常务委员会批准决算后二十日内公开。</t>
  </si>
  <si>
    <t>一般公共预算收入</t>
  </si>
  <si>
    <t>上级补助收入</t>
  </si>
  <si>
    <t>补助下级支出</t>
  </si>
  <si>
    <t xml:space="preserve">  返还性收入</t>
  </si>
  <si>
    <t xml:space="preserve">  返还性支出</t>
  </si>
  <si>
    <t xml:space="preserve">    所得税基数返还收入</t>
  </si>
  <si>
    <t xml:space="preserve">    所得税基数返还支出</t>
  </si>
  <si>
    <t xml:space="preserve">    成品油税费改革税收返还收入</t>
  </si>
  <si>
    <t xml:space="preserve">    成品油税费改革税收返还支出</t>
  </si>
  <si>
    <t xml:space="preserve">    增值税税收返还收入</t>
  </si>
  <si>
    <t xml:space="preserve">    增值税税收返还支出</t>
  </si>
  <si>
    <t xml:space="preserve">    消费税税收返还收入</t>
  </si>
  <si>
    <t xml:space="preserve">    消费税税收返还支出</t>
  </si>
  <si>
    <t xml:space="preserve">    增值税“五五分享”税收返还收入</t>
  </si>
  <si>
    <t xml:space="preserve">    增值税“五五分享”税收返还支出</t>
  </si>
  <si>
    <t xml:space="preserve">    其他返还性收入</t>
  </si>
  <si>
    <t xml:space="preserve">    其他返还性支出</t>
  </si>
  <si>
    <t xml:space="preserve">  一般性转移支付收入</t>
  </si>
  <si>
    <t xml:space="preserve">  一般性转移支付支出</t>
  </si>
  <si>
    <t xml:space="preserve">    体制补助收入</t>
  </si>
  <si>
    <t xml:space="preserve">    体制补助支出</t>
  </si>
  <si>
    <t xml:space="preserve">    均衡性转移支付收入</t>
  </si>
  <si>
    <t xml:space="preserve">    均衡性转移支付支出</t>
  </si>
  <si>
    <t xml:space="preserve">    县级基本财力保障机制奖补资金收入</t>
  </si>
  <si>
    <t xml:space="preserve">    县级基本财力保障机制奖补资金支出</t>
  </si>
  <si>
    <t xml:space="preserve">    结算补助收入</t>
  </si>
  <si>
    <t xml:space="preserve">    结算补助支出</t>
  </si>
  <si>
    <t xml:space="preserve">    资源枯竭型城市转移支付补助收入</t>
  </si>
  <si>
    <t xml:space="preserve">    资源枯竭型城市转移支付补助支出</t>
  </si>
  <si>
    <t xml:space="preserve">    企业事业单位划转补助收入</t>
  </si>
  <si>
    <t xml:space="preserve">    企业事业单位划转补助支出</t>
  </si>
  <si>
    <t xml:space="preserve">    产粮(油)大县奖励资金收入</t>
  </si>
  <si>
    <t xml:space="preserve">    产粮(油)大县奖励资金支出</t>
  </si>
  <si>
    <t xml:space="preserve">    重点生态功能区转移支付收入</t>
  </si>
  <si>
    <t xml:space="preserve">    重点生态功能区转移支付支出</t>
  </si>
  <si>
    <t xml:space="preserve">    固定数额补助收入</t>
  </si>
  <si>
    <t xml:space="preserve">    固定数额补助支出</t>
  </si>
  <si>
    <t xml:space="preserve">    革命老区转移支付收入</t>
  </si>
  <si>
    <t xml:space="preserve">    革命老区转移支付支出</t>
  </si>
  <si>
    <t xml:space="preserve">    民族地区转移支付收入</t>
  </si>
  <si>
    <t xml:space="preserve">    民族地区转移支付支出</t>
  </si>
  <si>
    <t xml:space="preserve">    边境地区转移支付收入</t>
  </si>
  <si>
    <t xml:space="preserve">    边境地区转移支付支出</t>
  </si>
  <si>
    <t xml:space="preserve">    巩固拓展脱贫攻坚成果衔接乡村振兴转移支付收入</t>
  </si>
  <si>
    <t xml:space="preserve">    巩固拓展脱贫攻坚成果衔接乡村振兴转移支付支出</t>
  </si>
  <si>
    <t xml:space="preserve">    一般公共服务共同财政事权转移支付收入  </t>
  </si>
  <si>
    <t xml:space="preserve">    一般公共服务共同财政事权转移支付支出  </t>
  </si>
  <si>
    <t xml:space="preserve">    外交共同财政事权转移支付收入  </t>
  </si>
  <si>
    <t xml:space="preserve">    外交共同财政事权转移支付支出 </t>
  </si>
  <si>
    <t xml:space="preserve">    国防共同财政事权转移支付收入  </t>
  </si>
  <si>
    <t xml:space="preserve">    国防共同财政事权转移支付支出 </t>
  </si>
  <si>
    <t xml:space="preserve">    公共安全共同财政事权转移支付收入  </t>
  </si>
  <si>
    <t xml:space="preserve">    公共安全共同财政事权转移支付支出 </t>
  </si>
  <si>
    <t xml:space="preserve">    教育共同财政事权转移支付收入  </t>
  </si>
  <si>
    <t xml:space="preserve">    教育共同财政事权转移支付支出 </t>
  </si>
  <si>
    <t xml:space="preserve">    科学技术共同财政事权转移支付收入  </t>
  </si>
  <si>
    <t xml:space="preserve">    科学技术共同财政事权转移支付支出  </t>
  </si>
  <si>
    <t xml:space="preserve">    文化旅游体育与传媒共同财政事权转移支付收入  </t>
  </si>
  <si>
    <t xml:space="preserve">    文化旅游体育与传媒共同财政事权转移支付支出  </t>
  </si>
  <si>
    <t xml:space="preserve">    社会保障和就业共同财政事权转移支付收入  </t>
  </si>
  <si>
    <t xml:space="preserve">    社会保障和就业共同财政事权转移支付支出 </t>
  </si>
  <si>
    <t xml:space="preserve">    医疗卫生共同财政事权转移支付收入  </t>
  </si>
  <si>
    <t xml:space="preserve">    医疗卫生共同财政事权转移支付支出  </t>
  </si>
  <si>
    <t xml:space="preserve">    节能环保共同财政事权转移支付收入  </t>
  </si>
  <si>
    <t xml:space="preserve">    节能环保共同财政事权转移支付支出</t>
  </si>
  <si>
    <t xml:space="preserve">    城乡社区共同财政事权转移支付收入  </t>
  </si>
  <si>
    <t xml:space="preserve">    城乡社区共同财政事权转移支付支出</t>
  </si>
  <si>
    <t xml:space="preserve">    农林水共同财政事权转移支付收入  </t>
  </si>
  <si>
    <t xml:space="preserve">    农林水共同财政事权转移支付支出</t>
  </si>
  <si>
    <t xml:space="preserve">    交通运输共同财政事权转移支付收入  </t>
  </si>
  <si>
    <t xml:space="preserve">    交通运输共同财政事权转移支付支出 </t>
  </si>
  <si>
    <t xml:space="preserve">    资源勘探工业信息等共同财政事权转移支付收入  </t>
  </si>
  <si>
    <t xml:space="preserve">    资源勘探工业信息等共同财政事权转移支付支出 </t>
  </si>
  <si>
    <t xml:space="preserve">    商业服务业等共同财政事权转移支付收入  </t>
  </si>
  <si>
    <t xml:space="preserve">    商业服务业等共同财政事权转移支付支出</t>
  </si>
  <si>
    <t xml:space="preserve">    金融共同财政事权转移支付收入  </t>
  </si>
  <si>
    <t xml:space="preserve">    金融共同财政事权转移支付支出 </t>
  </si>
  <si>
    <t xml:space="preserve">    自然资源海洋气象等共同财政事权转移支付收入  </t>
  </si>
  <si>
    <t xml:space="preserve">    自然资源海洋气象等共同财政事权转移支付支出  </t>
  </si>
  <si>
    <t xml:space="preserve">    住房保障共同财政事权转移支付收入  </t>
  </si>
  <si>
    <t xml:space="preserve">    住房保障共同财政事权转移支付支出</t>
  </si>
  <si>
    <t xml:space="preserve">    粮油物资储备共同财政事权转移支付收入  </t>
  </si>
  <si>
    <t xml:space="preserve">    粮油物资储备共同财政事权转移支付支出</t>
  </si>
  <si>
    <t xml:space="preserve">    灾害防治及应急管理共同财政事权转移支付收入  </t>
  </si>
  <si>
    <t xml:space="preserve">    灾害防治及应急管理共同财政事权转移支付支出  </t>
  </si>
  <si>
    <t xml:space="preserve">    其他共同财政事权转移支付收入  </t>
  </si>
  <si>
    <t xml:space="preserve">    其他共同财政事权转移支付支出 </t>
  </si>
  <si>
    <t xml:space="preserve">    其他一般性转移支付收入</t>
  </si>
  <si>
    <t xml:space="preserve">    其他一般性转移支付支出</t>
  </si>
  <si>
    <t xml:space="preserve">  专项转移支付收入</t>
  </si>
  <si>
    <t xml:space="preserve">  专项转移支付支出</t>
  </si>
  <si>
    <t xml:space="preserve">    一般公共服务</t>
  </si>
  <si>
    <t xml:space="preserve">    外交</t>
  </si>
  <si>
    <t xml:space="preserve">    国防</t>
  </si>
  <si>
    <t xml:space="preserve">    公共安全</t>
  </si>
  <si>
    <t xml:space="preserve">    教育</t>
  </si>
  <si>
    <t xml:space="preserve">    科学技术</t>
  </si>
  <si>
    <t xml:space="preserve">    文化旅游体育与传媒</t>
  </si>
  <si>
    <t xml:space="preserve">    社会保障和就业</t>
  </si>
  <si>
    <t xml:space="preserve">    卫生健康</t>
  </si>
  <si>
    <t xml:space="preserve">    节能环保</t>
  </si>
  <si>
    <t xml:space="preserve">    城乡社区</t>
  </si>
  <si>
    <t xml:space="preserve">    农林水</t>
  </si>
  <si>
    <t xml:space="preserve">    交通运输</t>
  </si>
  <si>
    <t xml:space="preserve">    资源勘探工业信息等</t>
  </si>
  <si>
    <t xml:space="preserve">    商业服务业等</t>
  </si>
  <si>
    <t xml:space="preserve">    金融</t>
  </si>
  <si>
    <t xml:space="preserve">    自然资源海洋气象等</t>
  </si>
  <si>
    <t xml:space="preserve">    住房保障</t>
  </si>
  <si>
    <t xml:space="preserve">    粮油物资储备</t>
  </si>
  <si>
    <t xml:space="preserve">    灾害防治及应急管理</t>
  </si>
  <si>
    <t>下级上解收入</t>
  </si>
  <si>
    <t>上解上级支出</t>
  </si>
  <si>
    <t xml:space="preserve">  体制上解收入</t>
  </si>
  <si>
    <t xml:space="preserve">  体制上解支出</t>
  </si>
  <si>
    <t xml:space="preserve">  专项上解收入</t>
  </si>
  <si>
    <t xml:space="preserve">  专项上解支出</t>
  </si>
  <si>
    <t>待偿债再融资一般债券上年结余</t>
  </si>
  <si>
    <t>上年结余收入</t>
  </si>
  <si>
    <t xml:space="preserve">调入资金   </t>
  </si>
  <si>
    <t>调出资金</t>
  </si>
  <si>
    <t xml:space="preserve">  从政府性基金预算调入</t>
  </si>
  <si>
    <t xml:space="preserve">  调出用于补充超长期特别国债偿债备付金的资金</t>
  </si>
  <si>
    <t xml:space="preserve">  从国有资本经营预算调入</t>
  </si>
  <si>
    <t xml:space="preserve">  调出用于偿还超长期特别国债本金的资金</t>
  </si>
  <si>
    <t xml:space="preserve">  从其他资金调入</t>
  </si>
  <si>
    <t xml:space="preserve">  调出用于偿还抗疫特别国债本金的资金</t>
  </si>
  <si>
    <t xml:space="preserve">  其他调出资金</t>
  </si>
  <si>
    <t>债务收入</t>
  </si>
  <si>
    <t>债务还本支出</t>
  </si>
  <si>
    <t xml:space="preserve">  地方政府债务收入</t>
  </si>
  <si>
    <t xml:space="preserve">  地方政府一般债务还本支出</t>
  </si>
  <si>
    <t xml:space="preserve">    一般债务收入</t>
  </si>
  <si>
    <t xml:space="preserve">    地方政府一般债券还本支出</t>
  </si>
  <si>
    <t xml:space="preserve">      地方政府一般债券收入</t>
  </si>
  <si>
    <t xml:space="preserve">    地方政府向外国政府借款还本支出</t>
  </si>
  <si>
    <t xml:space="preserve">      地方政府向外国政府借款收入</t>
  </si>
  <si>
    <t xml:space="preserve">    地方政府向国际组织借款还本支出</t>
  </si>
  <si>
    <t xml:space="preserve">      地方政府向国际组织借款收入</t>
  </si>
  <si>
    <t xml:space="preserve">    地方政府其他一般债务还本支出</t>
  </si>
  <si>
    <t xml:space="preserve">      地方政府其他一般债务收入</t>
  </si>
  <si>
    <t>债务转贷收入</t>
  </si>
  <si>
    <t>债务转贷支出</t>
  </si>
  <si>
    <t xml:space="preserve">  地方政府一般债务转贷收入</t>
  </si>
  <si>
    <t xml:space="preserve">  地方政府一般债券转贷支出</t>
  </si>
  <si>
    <t xml:space="preserve">    地方政府一般债券转贷收入</t>
  </si>
  <si>
    <t xml:space="preserve">  地方政府向外国政府借款转贷支出</t>
  </si>
  <si>
    <t xml:space="preserve">    地方政府向外国政府借款转贷收入</t>
  </si>
  <si>
    <t xml:space="preserve">  地方政府向国际组织借款转贷支出</t>
  </si>
  <si>
    <t xml:space="preserve">    地方政府向国际组织借款转贷收入</t>
  </si>
  <si>
    <t xml:space="preserve">  地方政府其他一般债务转贷支出</t>
  </si>
  <si>
    <t xml:space="preserve">    地方政府其他一般债务转贷收入</t>
  </si>
  <si>
    <t>国债转贷收入</t>
  </si>
  <si>
    <t>补充预算周转金</t>
  </si>
  <si>
    <t>国债转贷资金上年结余</t>
  </si>
  <si>
    <t>拨付国债转贷资金数</t>
  </si>
  <si>
    <t>国债转贷转补助数</t>
  </si>
  <si>
    <t>国债转贷资金结余</t>
  </si>
  <si>
    <t>动用预算稳定调节基金</t>
  </si>
  <si>
    <t>安排预算稳定调节基金</t>
  </si>
  <si>
    <t>区域间转移性收入</t>
  </si>
  <si>
    <t>区域间转移性支出</t>
  </si>
  <si>
    <t xml:space="preserve">  接受其他地区援助收入</t>
  </si>
  <si>
    <t xml:space="preserve">  援助其他地区支出</t>
  </si>
  <si>
    <t xml:space="preserve">    接受其他省(自治区、直辖市、计划单列市)援助收入</t>
  </si>
  <si>
    <t xml:space="preserve">    援助其他省(自治区、直辖市、计划单列市)支出</t>
  </si>
  <si>
    <t xml:space="preserve">    接受省内其他地市(区)援助收入</t>
  </si>
  <si>
    <t xml:space="preserve">    援助省内其他地市(区)支出</t>
  </si>
  <si>
    <t xml:space="preserve">    接受市内其他县市(区)援助收入</t>
  </si>
  <si>
    <t xml:space="preserve">    援助市内其他县市(区)支出</t>
  </si>
  <si>
    <t xml:space="preserve">  生态保护补偿转移性收入</t>
  </si>
  <si>
    <t xml:space="preserve">  生态保护补偿转移性支出</t>
  </si>
  <si>
    <t xml:space="preserve">    其他省(自治区、直辖市、计划单列市)横向生态保护补偿转移性收入</t>
  </si>
  <si>
    <t xml:space="preserve">    其他省(自治区、直辖市、计划单列市)横向生态保护补偿转移性支出</t>
  </si>
  <si>
    <t xml:space="preserve">    省内其他地市(区)横向生态保护补偿转移性收入</t>
  </si>
  <si>
    <t xml:space="preserve">    省内其他地市(区)横向生态保护补偿转移性支出</t>
  </si>
  <si>
    <t xml:space="preserve">    市内其他县市(区)横向生态保护补偿转移性收入</t>
  </si>
  <si>
    <t xml:space="preserve">    市内其他县市(区)横向生态保护补偿转移性支出</t>
  </si>
  <si>
    <t xml:space="preserve">  土地指标调剂转移性收入</t>
  </si>
  <si>
    <t xml:space="preserve">  土地指标调剂转移性支出</t>
  </si>
  <si>
    <t xml:space="preserve">    其他省(自治区、直辖市、计划单列市)横向土地指标调剂转移性收入</t>
  </si>
  <si>
    <t xml:space="preserve">    其他省(自治区、直辖市、计划单列市)横向土地指标调剂转移性支出</t>
  </si>
  <si>
    <t xml:space="preserve">    省内其他地市(区)横向土地指标调剂转移性收入</t>
  </si>
  <si>
    <t xml:space="preserve">    省内其他地市(区)横向土地指标调剂转移性支出</t>
  </si>
  <si>
    <t xml:space="preserve">    市内其他县市(区)横向土地指标调剂转移性收入</t>
  </si>
  <si>
    <t xml:space="preserve">    市内其他县市(区)横向土地指标调剂转移性支出</t>
  </si>
  <si>
    <t xml:space="preserve">  其他转移性收入</t>
  </si>
  <si>
    <t xml:space="preserve">  其他转移性支出</t>
  </si>
  <si>
    <t xml:space="preserve">    其他省(自治区、直辖市、计划单列市)其他转移性收入</t>
  </si>
  <si>
    <t xml:space="preserve">    其他省(自治区、直辖市、计划单列市)其他转移性支出</t>
  </si>
  <si>
    <t xml:space="preserve">    省内其他地市(区)其他转移性收入</t>
  </si>
  <si>
    <t xml:space="preserve">    省内其他地市(区)其他转移性支出</t>
  </si>
  <si>
    <t xml:space="preserve">    市内其他县市(区)其他转移性收入</t>
  </si>
  <si>
    <t xml:space="preserve">    市内其他县市(区)其他转移性支出</t>
  </si>
  <si>
    <t>省补助计划单列市收入</t>
  </si>
  <si>
    <t>计划单列市上解省支出</t>
  </si>
  <si>
    <t>计划单列市上解省收入</t>
  </si>
  <si>
    <t>省补助计划单列市支出</t>
  </si>
  <si>
    <t>待偿债再融资一般债券结余</t>
  </si>
  <si>
    <t>年终结余</t>
  </si>
  <si>
    <t>减:结转下年的支出</t>
  </si>
  <si>
    <t>净结余</t>
  </si>
  <si>
    <t>收  入  总  计</t>
  </si>
  <si>
    <t>支  出  总  计</t>
  </si>
  <si>
    <t>政府性基金预算收入</t>
  </si>
  <si>
    <t>政府性基金收入(款)</t>
  </si>
  <si>
    <t xml:space="preserve">  农网还贷资金收入</t>
  </si>
  <si>
    <t xml:space="preserve">    中央农网还贷资金收入</t>
  </si>
  <si>
    <t xml:space="preserve">    地方农网还贷资金收入</t>
  </si>
  <si>
    <t xml:space="preserve">  铁路建设基金收入</t>
  </si>
  <si>
    <t xml:space="preserve">  民航发展基金收入</t>
  </si>
  <si>
    <t xml:space="preserve">  海南省高等级公路车辆通行附加费收入</t>
  </si>
  <si>
    <t xml:space="preserve">  旅游发展基金收入</t>
  </si>
  <si>
    <t xml:space="preserve">  国家电影事业发展专项资金收入</t>
  </si>
  <si>
    <t xml:space="preserve">  国有土地收益基金收入</t>
  </si>
  <si>
    <t xml:space="preserve">  农业土地开发资金收入</t>
  </si>
  <si>
    <t xml:space="preserve">  国有土地使用权出让收入</t>
  </si>
  <si>
    <t xml:space="preserve">    土地出让价款收入</t>
  </si>
  <si>
    <t xml:space="preserve">    补缴的土地价款</t>
  </si>
  <si>
    <t xml:space="preserve">    划拨土地收入</t>
  </si>
  <si>
    <t xml:space="preserve">    缴纳新增建设用地土地有偿使用费</t>
  </si>
  <si>
    <t xml:space="preserve">    其他土地出让收入</t>
  </si>
  <si>
    <t xml:space="preserve">  大中型水库移民后期扶持基金收入</t>
  </si>
  <si>
    <t xml:space="preserve">  大中型水库库区基金收入</t>
  </si>
  <si>
    <t xml:space="preserve">    中央大中型水库库区基金收入</t>
  </si>
  <si>
    <t xml:space="preserve">    地方大中型水库库区基金收入</t>
  </si>
  <si>
    <t xml:space="preserve">  三峡水库库区基金收入</t>
  </si>
  <si>
    <t xml:space="preserve">  中央特别国债经营基金收入</t>
  </si>
  <si>
    <t xml:space="preserve">  中央特别国债经营基金财务收入</t>
  </si>
  <si>
    <t xml:space="preserve">  彩票公益金收入</t>
  </si>
  <si>
    <t xml:space="preserve">    福利彩票公益金收入</t>
  </si>
  <si>
    <t xml:space="preserve">    体育彩票公益金收入</t>
  </si>
  <si>
    <t xml:space="preserve">  城市基础设施配套费收入</t>
  </si>
  <si>
    <t xml:space="preserve">  小型水库移民扶助基金收入</t>
  </si>
  <si>
    <t xml:space="preserve">  国家重大水利工程建设基金收入</t>
  </si>
  <si>
    <t xml:space="preserve">    中央重大水利工程建设资金</t>
  </si>
  <si>
    <t xml:space="preserve">    地方重大水利工程建设资金</t>
  </si>
  <si>
    <t xml:space="preserve">  车辆通行费</t>
  </si>
  <si>
    <t xml:space="preserve">  核电站乏燃料处理处置基金收入</t>
  </si>
  <si>
    <t xml:space="preserve">  可再生能源电价附加收入</t>
  </si>
  <si>
    <t xml:space="preserve">  船舶油污损害赔偿基金收入</t>
  </si>
  <si>
    <t xml:space="preserve">  废弃电器电子产品处理基金收入</t>
  </si>
  <si>
    <t xml:space="preserve">    税务部门征收的废弃电器电子产品处理基金收入</t>
  </si>
  <si>
    <t xml:space="preserve">    海关征收的废弃电器电子产品处理基金收入</t>
  </si>
  <si>
    <t xml:space="preserve">  污水处理费收入</t>
  </si>
  <si>
    <t xml:space="preserve">  彩票发行机构和彩票销售机构的业务费用</t>
  </si>
  <si>
    <t xml:space="preserve">    福利彩票发行机构的业务费用</t>
  </si>
  <si>
    <t xml:space="preserve">    体育彩票发行机构的业务费用</t>
  </si>
  <si>
    <t xml:space="preserve">    福利彩票销售机构的业务费用</t>
  </si>
  <si>
    <t xml:space="preserve">    体育彩票销售机构的业务费用</t>
  </si>
  <si>
    <t xml:space="preserve">    彩票兑奖周转金</t>
  </si>
  <si>
    <t xml:space="preserve">    彩票发行销售风险基金</t>
  </si>
  <si>
    <t xml:space="preserve">    彩票市场调控资金收入</t>
  </si>
  <si>
    <t xml:space="preserve">  抗疫特别国债财务基金收入</t>
  </si>
  <si>
    <t xml:space="preserve">  其他政府性基金收入</t>
  </si>
  <si>
    <t>专项债务对应项目专项收入</t>
  </si>
  <si>
    <t xml:space="preserve">  海南省高等级公路车辆通行附加费专项债务对应项目专项收入  </t>
  </si>
  <si>
    <t xml:space="preserve">  国家电影事业发展专项资金专项债务对应项目专项收入  </t>
  </si>
  <si>
    <t xml:space="preserve">  国有土地使用权出让金专项债务对应项目专项收入  </t>
  </si>
  <si>
    <t xml:space="preserve">    土地储备专项债券对应项目专项收入      </t>
  </si>
  <si>
    <t xml:space="preserve">    棚户区改造专项债券对应项目专项收入  </t>
  </si>
  <si>
    <t xml:space="preserve">    其他国有土地使用权出让金专项债务对应项目专项收入  </t>
  </si>
  <si>
    <t xml:space="preserve">  农业土地开发资金专项债务对应项目专项收入  </t>
  </si>
  <si>
    <t xml:space="preserve">  大中型水库库区基金专项债务对应项目专项收入  </t>
  </si>
  <si>
    <t xml:space="preserve">  城市基础设施配套费专项债务对应项目专项收入  </t>
  </si>
  <si>
    <t xml:space="preserve">  小型水库移民扶助基金专项债务对应项目专项收入  </t>
  </si>
  <si>
    <t xml:space="preserve">  国家重大水利工程建设基金专项债务对应项目专项收入  </t>
  </si>
  <si>
    <t xml:space="preserve">  车辆通行费专项债务对应项目专项收入  </t>
  </si>
  <si>
    <t xml:space="preserve">    政府收费公路专项债券对应项目专项收入  </t>
  </si>
  <si>
    <t xml:space="preserve">    其他车辆通行费专项债务对应项目专项收入  </t>
  </si>
  <si>
    <t xml:space="preserve">  污水处理费专项债务对应项目专项收入  </t>
  </si>
  <si>
    <t xml:space="preserve">  其他政府性基金专项债务对应项目专项收入  </t>
  </si>
  <si>
    <t xml:space="preserve">    其他地方自行试点项目收益专项债券对应项目专项收入  </t>
  </si>
  <si>
    <t xml:space="preserve">    其他政府性基金专项债务对应项目专项收入  </t>
  </si>
  <si>
    <t>政府性基金预算支出</t>
  </si>
  <si>
    <t xml:space="preserve">  超长期特别国债安排的支出</t>
  </si>
  <si>
    <t xml:space="preserve">    基础教育</t>
  </si>
  <si>
    <t xml:space="preserve">    职业教育</t>
  </si>
  <si>
    <t xml:space="preserve">    特殊教育</t>
  </si>
  <si>
    <t xml:space="preserve">    其他教育支出</t>
  </si>
  <si>
    <t xml:space="preserve">  核电站乏燃料处理处置基金支出</t>
  </si>
  <si>
    <t xml:space="preserve">    乏燃料运输</t>
  </si>
  <si>
    <t xml:space="preserve">    乏燃料离堆贮存</t>
  </si>
  <si>
    <t xml:space="preserve">    乏燃料后处理</t>
  </si>
  <si>
    <t xml:space="preserve">    高放废物的处理处置</t>
  </si>
  <si>
    <t xml:space="preserve">    乏燃料后处理厂的建设、运行、改造和退役</t>
  </si>
  <si>
    <t xml:space="preserve">    其他乏燃料处理处置基金支出</t>
  </si>
  <si>
    <t xml:space="preserve">    基础研究</t>
  </si>
  <si>
    <t xml:space="preserve">    应用研究</t>
  </si>
  <si>
    <t xml:space="preserve">    技术研究与开发</t>
  </si>
  <si>
    <t xml:space="preserve">    科技条件与服务</t>
  </si>
  <si>
    <t xml:space="preserve">    科技重大项目</t>
  </si>
  <si>
    <t xml:space="preserve">    其他科技支出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</si>
  <si>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</si>
  <si>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</si>
  <si>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</si>
  <si>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</si>
  <si>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</si>
  <si>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</si>
  <si>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</si>
  <si>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</si>
  <si>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</si>
  <si>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</si>
  <si>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</si>
  <si>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t>
  </si>
  <si>
    <t xml:space="preserve">  国家电影事业发展专项资金对应专项债务收入安排的支出</t>
  </si>
  <si>
    <t xml:space="preserve">    资助城市影院</t>
  </si>
  <si>
    <t xml:space="preserve">    其他国家电影事业发展专项资金对应专项债务收入支出</t>
  </si>
  <si>
    <t xml:space="preserve">    文化和旅游</t>
  </si>
  <si>
    <t xml:space="preserve">    文物</t>
  </si>
  <si>
    <t xml:space="preserve">    体育</t>
  </si>
  <si>
    <t xml:space="preserve">    新闻出版电影</t>
  </si>
  <si>
    <t xml:space="preserve">    广播电视</t>
  </si>
  <si>
    <t xml:space="preserve">    其他文化旅游体育与传媒支出</t>
  </si>
  <si>
    <t xml:space="preserve">    养老机构及服务设施</t>
  </si>
  <si>
    <t xml:space="preserve">    公共就业服务设施</t>
  </si>
  <si>
    <t xml:space="preserve">    其他社会保障和就业支出</t>
  </si>
  <si>
    <t xml:space="preserve">    公立医院</t>
  </si>
  <si>
    <t xml:space="preserve">    基层医疗卫生机构</t>
  </si>
  <si>
    <t xml:space="preserve">    公共卫生机构</t>
  </si>
  <si>
    <t xml:space="preserve">    其他卫生健康支出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</si>
  <si>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</si>
  <si>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</si>
  <si>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</si>
  <si>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</si>
  <si>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</si>
  <si>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</si>
  <si>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</si>
  <si>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</si>
  <si>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</si>
  <si>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</si>
  <si>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 xml:space="preserve">    水污染综合治理</t>
  </si>
  <si>
    <t xml:space="preserve">    应对气候变化</t>
  </si>
  <si>
    <t xml:space="preserve">    “三北”工程建设</t>
  </si>
  <si>
    <t xml:space="preserve">    其他节能环保支出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</si>
  <si>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</si>
  <si>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</si>
  <si>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</si>
  <si>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</si>
  <si>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</si>
  <si>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</si>
  <si>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</si>
  <si>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</si>
  <si>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</si>
  <si>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</si>
  <si>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</si>
  <si>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</si>
  <si>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农业生产发展支出</t>
  </si>
  <si>
    <t xml:space="preserve">    农村社会事业支出</t>
  </si>
  <si>
    <t xml:space="preserve">    农业农村生态环境支出</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</si>
  <si>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</si>
  <si>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</si>
  <si>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</si>
  <si>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</si>
  <si>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</si>
  <si>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</si>
  <si>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</si>
  <si>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</si>
  <si>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</si>
  <si>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</si>
  <si>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</si>
  <si>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</si>
  <si>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</si>
  <si>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</si>
  <si>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  </t>
  </si>
  <si>
    <t xml:space="preserve">    征地和拆迁补偿支出  </t>
  </si>
  <si>
    <t xml:space="preserve">    土地开发支出  </t>
  </si>
  <si>
    <t xml:space="preserve">    其他土地储备专项债券收入安排的支出  </t>
  </si>
  <si>
    <t xml:space="preserve">  棚户区改造专项债券收入安排的支出  </t>
  </si>
  <si>
    <t xml:space="preserve">    其他棚户区改造专项债券收入安排的支出  </t>
  </si>
  <si>
    <t xml:space="preserve">  城市基础设施配套费对应专项债务收入安排的支出  </t>
  </si>
  <si>
    <t xml:space="preserve">    城市公共设施  </t>
  </si>
  <si>
    <t xml:space="preserve">    城市环境卫生  </t>
  </si>
  <si>
    <t xml:space="preserve">    公有房屋  </t>
  </si>
  <si>
    <t xml:space="preserve">    城市防洪  </t>
  </si>
  <si>
    <t xml:space="preserve">    其他城市基础设施配套费对应专项债务收入安排的支出  </t>
  </si>
  <si>
    <t xml:space="preserve">  污水处理费对应专项债务收入安排的支出  </t>
  </si>
  <si>
    <t xml:space="preserve">    污水处理设施建设和运营  </t>
  </si>
  <si>
    <t xml:space="preserve">    其他污水处理费对应专项债务收入安排的支出  </t>
  </si>
  <si>
    <t xml:space="preserve">  国有土地使用权出让收入对应专项债务收入安排的支出  </t>
  </si>
  <si>
    <t xml:space="preserve">    城市建设支出  </t>
  </si>
  <si>
    <t xml:space="preserve">    农村基础设施建设支出  </t>
  </si>
  <si>
    <t xml:space="preserve">    廉租住房支出  </t>
  </si>
  <si>
    <t xml:space="preserve">    棚户区改造支出  </t>
  </si>
  <si>
    <t xml:space="preserve">    公共租赁住房支出  </t>
  </si>
  <si>
    <t xml:space="preserve">    其他国有土地使用权出让收入对应专项债务收入安排的支出  </t>
  </si>
  <si>
    <t xml:space="preserve">    城乡社区公共设施</t>
  </si>
  <si>
    <t xml:space="preserve">    其他城乡社区支出</t>
  </si>
  <si>
    <t xml:space="preserve">  大中型水库库区基金安排的支出</t>
  </si>
  <si>
    <t xml:space="preserve">    基础设施建设和经济发展</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</si>
  <si>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</si>
  <si>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</si>
  <si>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</si>
  <si>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</si>
  <si>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</si>
  <si>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</si>
  <si>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</si>
  <si>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三峡后续工作</t>
  </si>
  <si>
    <t xml:space="preserve">    地方重大水利工程建设</t>
  </si>
  <si>
    <t xml:space="preserve">    其他重大水利工程建设基金支出</t>
  </si>
  <si>
    <t xml:space="preserve">  大中型水库库区基金对应专项债务收入安排的支出  </t>
  </si>
  <si>
    <t xml:space="preserve">    基础设施建设和经济发展  </t>
  </si>
  <si>
    <t xml:space="preserve">    其他大中型水库库区基金对应专项债务收入支出  </t>
  </si>
  <si>
    <t xml:space="preserve">  国家重大水利工程建设基金对应专项债务收入安排的支出  </t>
  </si>
  <si>
    <t xml:space="preserve">    南水北调工程建设  </t>
  </si>
  <si>
    <t xml:space="preserve">    三峡工程后续工作  </t>
  </si>
  <si>
    <t xml:space="preserve">    地方重大水利工程建设  </t>
  </si>
  <si>
    <t xml:space="preserve">    其他重大水利工程建设基金对应专项债务收入支出  </t>
  </si>
  <si>
    <t xml:space="preserve">  大中型水库移民后期扶持基金支出</t>
  </si>
  <si>
    <t xml:space="preserve">    移民补助</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</si>
  <si>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</si>
  <si>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</si>
  <si>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</si>
  <si>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</si>
  <si>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</si>
  <si>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 xml:space="preserve">    农业农村支出</t>
  </si>
  <si>
    <t xml:space="preserve">    水利支出</t>
  </si>
  <si>
    <t xml:space="preserve">    其他农林水支出</t>
  </si>
  <si>
    <t xml:space="preserve">  海南省高等级公路车辆通行附加费安排的支出</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</si>
  <si>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</si>
  <si>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</si>
  <si>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</si>
  <si>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</si>
  <si>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</si>
  <si>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</si>
  <si>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</si>
  <si>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</si>
  <si>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</si>
  <si>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</si>
  <si>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</si>
  <si>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</si>
  <si>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</si>
  <si>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</si>
  <si>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</si>
  <si>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</si>
  <si>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</si>
  <si>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</si>
  <si>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</si>
  <si>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</si>
  <si>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</si>
  <si>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</si>
  <si>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</si>
  <si>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</si>
  <si>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民航安全</t>
  </si>
  <si>
    <t xml:space="preserve">    航线和机场补贴</t>
  </si>
  <si>
    <t xml:space="preserve">    民航节能减排</t>
  </si>
  <si>
    <t xml:space="preserve">    通用航空发展</t>
  </si>
  <si>
    <t xml:space="preserve">    征管经费</t>
  </si>
  <si>
    <t xml:space="preserve">    民航科教和信息建设</t>
  </si>
  <si>
    <t xml:space="preserve">    其他民航发展基金支出</t>
  </si>
  <si>
    <t xml:space="preserve">  海南省高等级公路车辆通行附加费对应专项债务收入安排的支出  </t>
  </si>
  <si>
    <t xml:space="preserve">    公路建设  </t>
  </si>
  <si>
    <t xml:space="preserve">    其他海南省高等级公路车辆通行附加费对应专项债务收入安排的支出  </t>
  </si>
  <si>
    <t xml:space="preserve">  政府收费公路专项债券收入安排的支出  </t>
  </si>
  <si>
    <t xml:space="preserve">    其他政府收费公路专项债券收入安排的支出  </t>
  </si>
  <si>
    <t xml:space="preserve">  车辆通行费对应专项债务收入安排的支出  </t>
  </si>
  <si>
    <t xml:space="preserve">    公路水路运输</t>
  </si>
  <si>
    <t xml:space="preserve">    铁路运输</t>
  </si>
  <si>
    <t xml:space="preserve">    民用航空运输</t>
  </si>
  <si>
    <t xml:space="preserve">    邮政业支出</t>
  </si>
  <si>
    <t xml:space="preserve">    其他交通运输支出</t>
  </si>
  <si>
    <t xml:space="preserve">  农网还贷资金支出</t>
  </si>
  <si>
    <t xml:space="preserve">    中央农网还贷资金支出</t>
  </si>
  <si>
    <t xml:space="preserve">    地方农网还贷资金支出</t>
  </si>
  <si>
    <t xml:space="preserve">    其他农网还贷资金支出</t>
  </si>
  <si>
    <t xml:space="preserve">    资源勘探开发</t>
  </si>
  <si>
    <t xml:space="preserve">    制造业</t>
  </si>
  <si>
    <t xml:space="preserve">    工业和信息产业</t>
  </si>
  <si>
    <t xml:space="preserve">    其他资源勘探工业信息等支出</t>
  </si>
  <si>
    <t xml:space="preserve">    中央特别国债经营基金支出</t>
  </si>
  <si>
    <t xml:space="preserve">    中央特别国债经营基金财务支出</t>
  </si>
  <si>
    <t xml:space="preserve">    中央金融机构注资特别国债支出</t>
  </si>
  <si>
    <t xml:space="preserve">  耕地保护考核奖惩基金支出</t>
  </si>
  <si>
    <t xml:space="preserve">    耕地保护</t>
  </si>
  <si>
    <t xml:space="preserve">    补充耕地</t>
  </si>
  <si>
    <t xml:space="preserve">    保障性租赁住房</t>
  </si>
  <si>
    <t xml:space="preserve">    其他住房保障支出</t>
  </si>
  <si>
    <t xml:space="preserve">    其他粮油物资储备支出</t>
  </si>
  <si>
    <t xml:space="preserve">  用超长期特别国债收入安排的支出</t>
  </si>
  <si>
    <t xml:space="preserve">    自然灾害防治</t>
  </si>
  <si>
    <t xml:space="preserve">    自然灾害恢复重建支出</t>
  </si>
  <si>
    <t xml:space="preserve">    用超长期特别国债收入安排的其他灾害防治及应急管理支出</t>
  </si>
  <si>
    <t xml:space="preserve">  其他政府性基金及对应专项债务收入安排的支出</t>
  </si>
  <si>
    <t xml:space="preserve">    其他政府性基金安排的支出  </t>
  </si>
  <si>
    <t xml:space="preserve">    其他地方自行试点项目收益专项债券收入安排的支出  </t>
  </si>
  <si>
    <t xml:space="preserve">    其他政府性基金债务收入安排的支出  </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</si>
  <si>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</si>
  <si>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</si>
  <si>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</si>
  <si>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</si>
  <si>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</si>
  <si>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</si>
  <si>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</si>
  <si>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</si>
  <si>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</si>
  <si>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抗疫特别国债财务基金支出</t>
  </si>
  <si>
    <t xml:space="preserve">    抗疫特别国债经营基金支出</t>
  </si>
  <si>
    <t xml:space="preserve">  超长期特别国债财务基金支出(款)</t>
  </si>
  <si>
    <t xml:space="preserve">    超长期特别国债财务基金支出(项)</t>
  </si>
  <si>
    <t xml:space="preserve">  中央金融机构注资特别国债财务基金支出(款)</t>
  </si>
  <si>
    <t xml:space="preserve">    中央金融机构注资特别国债财务基金支出(项)</t>
  </si>
  <si>
    <t xml:space="preserve">  彩票公益金安排的支出</t>
  </si>
  <si>
    <t xml:space="preserve">    用于补充全国社会保障基金的彩票公益金支出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</si>
  <si>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</si>
  <si>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</si>
  <si>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</si>
  <si>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</si>
  <si>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</si>
  <si>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</si>
  <si>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用于巩固拓展脱贫攻坚成果衔接乡村振兴的彩票公益金支出</t>
  </si>
  <si>
    <t xml:space="preserve">    用于法律援助的彩票公益金支出</t>
  </si>
  <si>
    <t xml:space="preserve">    用于城乡医疗救助的彩票公益金支出</t>
  </si>
  <si>
    <t xml:space="preserve">    用于其他社会公益事业的彩票公益金支出</t>
  </si>
  <si>
    <t xml:space="preserve">  超长期特别国债安排的其他支出</t>
  </si>
  <si>
    <t xml:space="preserve">  地方政府专项债务付息支出</t>
  </si>
  <si>
    <t xml:space="preserve">    海南省高等级公路车辆通行附加费债务付息支出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</si>
  <si>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</si>
  <si>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</si>
  <si>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</si>
  <si>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</si>
  <si>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</si>
  <si>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</si>
  <si>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</si>
  <si>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</si>
  <si>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</si>
  <si>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</si>
  <si>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</si>
  <si>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</si>
  <si>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</si>
  <si>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</si>
  <si>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 xml:space="preserve">  地方政府专项债务发行费用支出</t>
  </si>
  <si>
    <t xml:space="preserve">    海南省高等级公路车辆通行附加费债务发行费用支出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</si>
  <si>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</si>
  <si>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</si>
  <si>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</si>
  <si>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</si>
  <si>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</si>
  <si>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</si>
  <si>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</si>
  <si>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</si>
  <si>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</si>
  <si>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</si>
  <si>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</si>
  <si>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</si>
  <si>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其他地方自行试点项目收益专项债券发行费用支出</t>
  </si>
  <si>
    <t xml:space="preserve">    其他政府性基金债务发行费用支出</t>
  </si>
  <si>
    <t>抗疫特别国债安排的支出</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</si>
  <si>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</si>
  <si>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</si>
  <si>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</si>
  <si>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</si>
  <si>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</si>
  <si>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</si>
  <si>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</si>
  <si>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</si>
  <si>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</si>
  <si>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</si>
  <si>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</si>
  <si>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</si>
  <si>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</si>
  <si>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创业担保贷款贴息</t>
  </si>
  <si>
    <t xml:space="preserve">    援企稳岗补贴</t>
  </si>
  <si>
    <t xml:space="preserve">    困难群众基本生活补助</t>
  </si>
  <si>
    <t xml:space="preserve">    其他抗疫相关支出</t>
  </si>
  <si>
    <t>2025年度大武口区政府性基金预算转移性收支决算录入表</t>
  </si>
  <si>
    <t>政府性基金预算上级补助收入</t>
  </si>
  <si>
    <t>政府性基金预算补助下级支出</t>
  </si>
  <si>
    <t xml:space="preserve">  政府性基金转移支付收入</t>
  </si>
  <si>
    <t xml:space="preserve">  政府性基金转移支付支出</t>
  </si>
  <si>
    <t xml:space="preserve">    超长期特别国债转移支付收入</t>
  </si>
  <si>
    <t xml:space="preserve">    超长期特别国债转移支付支出</t>
  </si>
  <si>
    <t>政府性基金预算下级上解收入</t>
  </si>
  <si>
    <t>政府性基金预算上解上级支出</t>
  </si>
  <si>
    <t xml:space="preserve">  抗疫特别国债还本上解收入</t>
  </si>
  <si>
    <t xml:space="preserve">  抗疫特别国债还本上解支出</t>
  </si>
  <si>
    <t xml:space="preserve">  超长期特别国债还本上解收入</t>
  </si>
  <si>
    <t xml:space="preserve">  超长期特别国债还本上解支出</t>
  </si>
  <si>
    <t xml:space="preserve">  其他政府性基金上解收入</t>
  </si>
  <si>
    <t xml:space="preserve">  其他政府性基金上解支出</t>
  </si>
  <si>
    <t>待偿债再融资专项债券上年结余</t>
  </si>
  <si>
    <t>政府性基金预算上年结余收入</t>
  </si>
  <si>
    <t>政府性基金预算调入资金</t>
  </si>
  <si>
    <t>政府性基金预算调出资金</t>
  </si>
  <si>
    <t xml:space="preserve">  中央单位特殊上缴利润专项收入</t>
  </si>
  <si>
    <t xml:space="preserve">  其他调入政府性基金预算资金</t>
  </si>
  <si>
    <t xml:space="preserve">    从一般公共预算调入用于补充超长期特别国债偿债备付金的资金</t>
  </si>
  <si>
    <t xml:space="preserve">    从一般公共预算调入用于偿还超长期特别国债本金的资金</t>
  </si>
  <si>
    <t xml:space="preserve">    从一般公共预算调入用于偿还抗疫特别国债本金的资金</t>
  </si>
  <si>
    <t xml:space="preserve">    从一般公共预算调入的其他资金</t>
  </si>
  <si>
    <t xml:space="preserve">    从国有资本经营预算调入用于补充超长期特别国债偿债备付金的资金</t>
  </si>
  <si>
    <t xml:space="preserve">    从国有资本经营预算调入用于偿还超长期特别国债本金的资金</t>
  </si>
  <si>
    <t xml:space="preserve">    从国有资本经营预算调入用于偿还抗疫特别国债本金的资金</t>
  </si>
  <si>
    <t xml:space="preserve">    其他调入资金</t>
  </si>
  <si>
    <t xml:space="preserve">  中央政府债务收入</t>
  </si>
  <si>
    <t xml:space="preserve">  地方政府专项债务还本支出</t>
  </si>
  <si>
    <t xml:space="preserve">    抗疫特别国债收入</t>
  </si>
  <si>
    <t xml:space="preserve">  抗疫特别国债还本支出</t>
  </si>
  <si>
    <t xml:space="preserve">    超长期特别国债收入</t>
  </si>
  <si>
    <t xml:space="preserve">  超长期特别国债还本支出</t>
  </si>
  <si>
    <t xml:space="preserve">    中央金融机构注资特别国债收入</t>
  </si>
  <si>
    <t xml:space="preserve">  中央金融机构注资特别国债还本支出</t>
  </si>
  <si>
    <t xml:space="preserve">    专项债务收入</t>
  </si>
  <si>
    <t xml:space="preserve">  地方政府专项债务转贷收入</t>
  </si>
  <si>
    <t>政府性基金预算省补助计划单列市收入</t>
  </si>
  <si>
    <t>政府性基金预算省补助计划单列市支出</t>
  </si>
  <si>
    <t>政府性基金预算计划单列市上解省收入</t>
  </si>
  <si>
    <t>政府性基金预算计划单列市上解省支出</t>
  </si>
  <si>
    <t>动用偿债备付金</t>
  </si>
  <si>
    <t>偿债备付金</t>
  </si>
  <si>
    <t xml:space="preserve">  动用超长期特别国债偿债备付金</t>
  </si>
  <si>
    <t xml:space="preserve">  安排超长期特别国债偿债备付金</t>
  </si>
  <si>
    <t xml:space="preserve">  动用地方政府专项债券偿债备付金</t>
  </si>
  <si>
    <t xml:space="preserve">  安排地方政府专项债券偿债备付金</t>
  </si>
  <si>
    <t>待偿债再融资专项债券结余</t>
  </si>
  <si>
    <t>政府性基金预算年终结余</t>
  </si>
  <si>
    <t>收  入  总 计</t>
  </si>
  <si>
    <t>支 出 总 计</t>
  </si>
  <si>
    <t>ZXXE_Y1#</t>
  </si>
  <si>
    <t>ZXYE_Y1#</t>
  </si>
  <si>
    <t>2025年专项债务限额</t>
  </si>
  <si>
    <t>2025年专项债务余额（决算数）</t>
  </si>
  <si>
    <t>预算科目</t>
  </si>
  <si>
    <t>国有资本经营预算收入</t>
  </si>
  <si>
    <t>非税收入</t>
  </si>
  <si>
    <t xml:space="preserve">  国有资本经营收入</t>
  </si>
  <si>
    <t xml:space="preserve">    利润收入</t>
  </si>
  <si>
    <t xml:space="preserve">      烟草企业利润收入</t>
  </si>
  <si>
    <t xml:space="preserve">      石油石化企业利润收入</t>
  </si>
  <si>
    <t xml:space="preserve">      电力企业利润收入</t>
  </si>
  <si>
    <t xml:space="preserve">      电信企业利润收入</t>
  </si>
  <si>
    <t xml:space="preserve">      煤炭企业利润收入</t>
  </si>
  <si>
    <t xml:space="preserve">      有色冶金采掘企业利润收入</t>
  </si>
  <si>
    <t xml:space="preserve">      钢铁企业利润收入</t>
  </si>
  <si>
    <t xml:space="preserve">      化工企业利润收入</t>
  </si>
  <si>
    <t xml:space="preserve">      运输企业利润收入</t>
  </si>
  <si>
    <t xml:space="preserve">      电子企业利润收入</t>
  </si>
  <si>
    <t xml:space="preserve">      机械企业利润收入</t>
  </si>
  <si>
    <t xml:space="preserve">      投资服务企业利润收入</t>
  </si>
  <si>
    <t xml:space="preserve">      纺织轻工企业利润收入</t>
  </si>
  <si>
    <t xml:space="preserve">      贸易企业利润收入</t>
  </si>
  <si>
    <t xml:space="preserve">      建筑施工企业利润收入</t>
  </si>
  <si>
    <t xml:space="preserve">      房地产企业利润收入</t>
  </si>
  <si>
    <t xml:space="preserve">      建材企业利润收入</t>
  </si>
  <si>
    <t xml:space="preserve">      境外企业利润收入</t>
  </si>
  <si>
    <t xml:space="preserve">      对外合作企业利润收入</t>
  </si>
  <si>
    <t xml:space="preserve">      医药企业利润收入</t>
  </si>
  <si>
    <t xml:space="preserve">      农林牧渔企业利润收入</t>
  </si>
  <si>
    <t xml:space="preserve">      邮政企业利润收入</t>
  </si>
  <si>
    <t xml:space="preserve">      军工企业利润收入</t>
  </si>
  <si>
    <t xml:space="preserve">      转制科研院所利润收入</t>
  </si>
  <si>
    <t xml:space="preserve">      地质勘查企业利润收入</t>
  </si>
  <si>
    <t xml:space="preserve">      卫生体育福利企业利润收入</t>
  </si>
  <si>
    <t xml:space="preserve">      教育文化广播企业利润收入</t>
  </si>
  <si>
    <t xml:space="preserve">      科学研究企业利润收入</t>
  </si>
  <si>
    <t xml:space="preserve">      机关社团所属企业利润收入</t>
  </si>
  <si>
    <t xml:space="preserve">      金融企业利润收入</t>
  </si>
  <si>
    <t xml:space="preserve">      其他国有资本经营预算企业利润收入</t>
  </si>
  <si>
    <t xml:space="preserve">    股利、股息收入</t>
  </si>
  <si>
    <t xml:space="preserve">      国有控股公司股利、股息收入</t>
  </si>
  <si>
    <t xml:space="preserve">      国有参股公司股利、股息收入</t>
  </si>
  <si>
    <t xml:space="preserve">      金融企业股利、股息收入</t>
  </si>
  <si>
    <t xml:space="preserve">      其他国有资本经营预算企业股利、股息收入</t>
  </si>
  <si>
    <t xml:space="preserve">    产权转让收入</t>
  </si>
  <si>
    <t xml:space="preserve">      国有股减持收入</t>
  </si>
  <si>
    <t xml:space="preserve">      国有股权、股份转让收入</t>
  </si>
  <si>
    <t xml:space="preserve">      国有独资企业产权转让收入</t>
  </si>
  <si>
    <t xml:space="preserve">      金融企业产权转让收入</t>
  </si>
  <si>
    <t xml:space="preserve">      其他国有资本经营预算企业产权转让收入</t>
  </si>
  <si>
    <t xml:space="preserve">    清算收入</t>
  </si>
  <si>
    <t xml:space="preserve">      国有股权、股份清算收入</t>
  </si>
  <si>
    <t xml:space="preserve">      国有独资企业清算收入</t>
  </si>
  <si>
    <t xml:space="preserve">      其他国有资本经营预算企业清算收入</t>
  </si>
  <si>
    <t xml:space="preserve">    其他国有资本经营预算收入</t>
  </si>
  <si>
    <t>国有资本经营预算支出</t>
  </si>
  <si>
    <t xml:space="preserve">    国有资本经营预算补充社保基金支出</t>
  </si>
  <si>
    <t xml:space="preserve">  解决历史遗留问题及改革成本支出</t>
  </si>
  <si>
    <t xml:space="preserve">    厂办大集体改革支出</t>
  </si>
  <si>
    <t xml:space="preserve">    “三供一业”移交补助支出</t>
  </si>
  <si>
    <t xml:space="preserve">    国有企业办职教幼教补助支出</t>
  </si>
  <si>
    <t xml:space="preserve">    国有企业办公共服务机构移交补助支出</t>
  </si>
  <si>
    <t xml:space="preserve">    国有企业退休人员社会化管理补助支出</t>
  </si>
  <si>
    <t xml:space="preserve">    国有企业棚户区改造支出</t>
  </si>
  <si>
    <t xml:space="preserve">    国有企业改革成本支出</t>
  </si>
  <si>
    <t xml:space="preserve">    离休干部医药费补助支出</t>
  </si>
  <si>
    <t xml:space="preserve">    金融企业改革性支出</t>
  </si>
  <si>
    <t xml:space="preserve">    其他解决历史遗留问题及改革成本支出</t>
  </si>
  <si>
    <t xml:space="preserve">  国有企业资本金注入</t>
  </si>
  <si>
    <t xml:space="preserve">    国有经济结构调整支出</t>
  </si>
  <si>
    <t xml:space="preserve">    公益性设施投资支出</t>
  </si>
  <si>
    <t xml:space="preserve">    前瞻性战略性产业发展支出</t>
  </si>
  <si>
    <t xml:space="preserve">    生态环境保护支出</t>
  </si>
  <si>
    <t xml:space="preserve">    支持科技进步支出</t>
  </si>
  <si>
    <t xml:space="preserve">    重点领域安全生产能力建设支出</t>
  </si>
  <si>
    <t xml:space="preserve">    金融企业资本性支出</t>
  </si>
  <si>
    <t xml:space="preserve">    其他国有企业资本金注入</t>
  </si>
  <si>
    <t xml:space="preserve">  国有企业公益性补贴(款)</t>
  </si>
  <si>
    <t xml:space="preserve">    国有企业公益性补贴(项)</t>
  </si>
  <si>
    <t xml:space="preserve">  其他国有资本经营预算支出(款)</t>
  </si>
  <si>
    <t xml:space="preserve">    其他国有资本经营预算支出(项)</t>
  </si>
  <si>
    <t>2025年度大武口区国有资本经营预算转移性收支决算录入表</t>
  </si>
  <si>
    <t>国有资本经营预算上级补助收入</t>
  </si>
  <si>
    <t>国有资本经营预算补助下级支出</t>
  </si>
  <si>
    <t>国有资本经营预算下级上解收入</t>
  </si>
  <si>
    <t>国有资本经营预算上解上级支出</t>
  </si>
  <si>
    <t>国有资本经营预算上年结余收入</t>
  </si>
  <si>
    <t>国有资本经营预算调出资金</t>
  </si>
  <si>
    <t>国有资本经营预算省补助计划单列市收入</t>
  </si>
  <si>
    <t>国有资本经营预算省补助计划单列市支出</t>
  </si>
  <si>
    <t>国有资本经营预算计划单列市上解省收入</t>
  </si>
  <si>
    <t>国有资本经营预算计划单列市上解省支出</t>
  </si>
  <si>
    <t>国有资本经营预算年终结余</t>
  </si>
  <si>
    <t>项    目</t>
  </si>
  <si>
    <t>合计</t>
  </si>
  <si>
    <t>企业职工基本养老保险基金</t>
  </si>
  <si>
    <t>城乡居民基本养老保险基金</t>
  </si>
  <si>
    <t>机关事业单位基本养老保险基金</t>
  </si>
  <si>
    <t>职工基本医疗保险(含生育保险)基金</t>
  </si>
  <si>
    <t>城乡居民基本医疗保险基金</t>
  </si>
  <si>
    <t>工伤保险基金</t>
  </si>
  <si>
    <t>失业保险基金</t>
  </si>
  <si>
    <t>一、收入</t>
  </si>
  <si>
    <t>其中:社会保险费收入</t>
  </si>
  <si>
    <t>财政补贴收入</t>
  </si>
  <si>
    <t>利息收入</t>
  </si>
  <si>
    <t>委托投资收益</t>
  </si>
  <si>
    <t>转移收入</t>
  </si>
  <si>
    <t>其他收入</t>
  </si>
  <si>
    <t>全国统筹调剂资金收入</t>
  </si>
  <si>
    <t>2025年度大武口区社会保险基金预算收支及结余情况录入表</t>
  </si>
  <si>
    <t>一、支出</t>
  </si>
  <si>
    <t>其中:社会保险待遇支出</t>
  </si>
  <si>
    <t>转移支出</t>
  </si>
  <si>
    <t>全国统筹调剂资金支出</t>
  </si>
  <si>
    <t>二、本年收支结余</t>
  </si>
  <si>
    <t>三、年末滚存结余</t>
  </si>
  <si>
    <t>2025年地方政府新增债券资金安排使用情况表</t>
  </si>
  <si>
    <t>项目单位</t>
  </si>
  <si>
    <t>项目名称</t>
  </si>
  <si>
    <t>债券性质
（一般/专项）</t>
  </si>
  <si>
    <t>指标金额</t>
  </si>
  <si>
    <t>备注</t>
  </si>
  <si>
    <t>星海镇人民政府</t>
  </si>
  <si>
    <t>星海镇星海村肉兔养殖二期开发项目</t>
  </si>
  <si>
    <t>一般债券</t>
  </si>
  <si>
    <t>星海镇农产品标准化分拣车间建设项目</t>
  </si>
  <si>
    <t>星海镇临湖村农林废弃物处理站项目</t>
  </si>
  <si>
    <t>星海镇富民村三合院生态修复项目（二期）</t>
  </si>
  <si>
    <t>星海镇星海村场部组基础设施提升改造项目</t>
  </si>
  <si>
    <t>星海镇“星海农贸大集”改造项目</t>
  </si>
  <si>
    <t>长兴街道办事处</t>
  </si>
  <si>
    <t>长兴街道兴民村供水管网提升改造2025年以工代赈示范工程</t>
  </si>
  <si>
    <t>长兴街道兴民村供水管网提升改造工程二期</t>
  </si>
  <si>
    <t>农业农村和水务局</t>
  </si>
  <si>
    <t>大武口区五分沟附沟整治工程</t>
  </si>
  <si>
    <t>应急管理局</t>
  </si>
  <si>
    <t>潮湖村返乡入乡创业园小型消防站</t>
  </si>
  <si>
    <t>大武口区消防救援大队隆湖站训练基地建设项目</t>
  </si>
  <si>
    <t>大武口区应急救援训练基地项目</t>
  </si>
  <si>
    <t>大武口区防汛应急物资项目（第一批）</t>
  </si>
  <si>
    <t>机关事务服务中心</t>
  </si>
  <si>
    <t>大武口区政府集中办公区抗震加固项目</t>
  </si>
  <si>
    <t>大武口区人才公寓改造项目</t>
  </si>
  <si>
    <t>工业和信息化局</t>
  </si>
  <si>
    <t>园区基础设施配套项目</t>
  </si>
  <si>
    <t>住房城乡建设和交通局</t>
  </si>
  <si>
    <t>2025年城镇老旧小区改造工程</t>
  </si>
  <si>
    <t>大武口区三中周边老旧街路提升改造项目</t>
  </si>
  <si>
    <t>2025年石嘴山市大武口区排水防涝能力提升项目（一期）</t>
  </si>
  <si>
    <t>大武口区朝阳街排水防涝工程</t>
  </si>
  <si>
    <t>沟口街道办事处</t>
  </si>
  <si>
    <t>大武口硒有田园特色农产品日光温室及辅助设施建设项目</t>
  </si>
  <si>
    <t>石嘴山市公安局
大武口区分局</t>
  </si>
  <si>
    <t>石嘴山市大武口区公共安全视频图像云存储扩容建设项目</t>
  </si>
  <si>
    <t>长胜街道办事处</t>
  </si>
  <si>
    <t>长胜街道潮湖村石梁子人居环境整治项目</t>
  </si>
  <si>
    <t>卫生健康局</t>
  </si>
  <si>
    <t>大武口区疾病预防控制中心建设项目</t>
  </si>
  <si>
    <t>大武口区城镇老旧小区及基础设施更新改造工程</t>
  </si>
  <si>
    <t>石嘴山高新区基础设施改造提升配套项目</t>
  </si>
  <si>
    <t>大武口区2025年可再生能源建筑应用试点示范项目</t>
  </si>
  <si>
    <t>发展和改革局</t>
  </si>
  <si>
    <t>独立工矿区石炭井街道安置区住房加固及配套基础设施提升项目二期</t>
  </si>
  <si>
    <t>大武口区长胜街道潮湖片区及周边基础设施配套项目</t>
  </si>
  <si>
    <t>石嘴山市疆煤入宁加工集散保供基地配套道路项目</t>
  </si>
  <si>
    <t>商务和投资促进局</t>
  </si>
  <si>
    <t>大武口区招商引资孵化促进中心改造项目</t>
  </si>
  <si>
    <t>人民路街道办事处</t>
  </si>
  <si>
    <t>大武口区人民路街道铁路货运站片区环境综合整治项目</t>
  </si>
  <si>
    <t>司法局</t>
  </si>
  <si>
    <t>大武口区智慧矫正中心（二期）建设项目</t>
  </si>
  <si>
    <t>市政管理所</t>
  </si>
  <si>
    <t>大武口区市政基础设施维修更新项目</t>
  </si>
  <si>
    <t>大武口区非集中供热区域煤改电（清洁取暖）改造试点示范项目</t>
  </si>
  <si>
    <t>大武口区文明院城市危旧房改造项目</t>
  </si>
  <si>
    <t>专项债券</t>
  </si>
  <si>
    <t>大武口区保障性住房项目一期工程</t>
  </si>
  <si>
    <t>大武口区南片区城市危旧房改造项目</t>
  </si>
  <si>
    <t>文化体育旅游和广电局</t>
  </si>
  <si>
    <t>大武口区贺兰山户外运动公共服务基础设施提升以工代赈（推广）项目</t>
  </si>
  <si>
    <t>石嘴山市盛裕诚实业集团有限公司</t>
  </si>
  <si>
    <t>游艺东街片区老旧街区提升项目</t>
  </si>
  <si>
    <t>大武口区再生资源交易市场提升改造项目</t>
  </si>
  <si>
    <t>石嘴山市尉元信泰新材料生产力促进中心</t>
  </si>
  <si>
    <t>石嘴山国家级高新技术产业开发区新质生产力孵化基地（标准厂房）项目</t>
  </si>
  <si>
    <t>石嘴山市兴隆山路与向阳街片区水资源利用及配套设施建设项目</t>
  </si>
  <si>
    <t>石嘴山市盛裕泽资产管理有限公司</t>
  </si>
  <si>
    <t>大武口区农产品批发市场提升改造建设项目</t>
  </si>
  <si>
    <t>文明南路老旧街区提升改造工程</t>
  </si>
  <si>
    <t>大武口区石炭井独立工矿区基础设施提升改造项目</t>
  </si>
  <si>
    <t>独立工矿区石炭井街道安置区住房加固及配套基础设施提升项目一期</t>
  </si>
  <si>
    <t>石嘴山储煤中心建设项目</t>
  </si>
  <si>
    <t>大武口区再生资源交易市场（二期）</t>
  </si>
  <si>
    <t>大武口区星海明珠5#楼、20#楼保障性住房建设项目</t>
  </si>
  <si>
    <t>石嘴山市运浩市政经营管理有限公司</t>
  </si>
  <si>
    <t>大武口区城市生活垃圾设备更新项目</t>
  </si>
  <si>
    <t>星海镇城镇基础设施提升改造项目</t>
  </si>
  <si>
    <t>星海镇片区燃气管网建设项目</t>
  </si>
  <si>
    <t>石嘴山市星科农业科技有限公司</t>
  </si>
  <si>
    <t>现代农业产业园菌菇育种中心建设项目</t>
  </si>
  <si>
    <t>DEBT_T_XXGK_FX_HBFXJS</t>
  </si>
  <si>
    <t>AD_CODE#640202</t>
  </si>
  <si>
    <t>AD_NAME#640202 大武口区</t>
  </si>
  <si>
    <t>SET_YEAR#2019</t>
  </si>
  <si>
    <t>XM_TYPE#</t>
  </si>
  <si>
    <t>XM_NAME#</t>
  </si>
  <si>
    <t>AD_BDQ#</t>
  </si>
  <si>
    <t>AD_BJ#</t>
  </si>
  <si>
    <t>ROW_NUM#</t>
  </si>
  <si>
    <t>本地区</t>
  </si>
  <si>
    <t>本级</t>
  </si>
  <si>
    <t>YE_Y2</t>
  </si>
  <si>
    <t>一、2024年末地方政府债务余额</t>
  </si>
  <si>
    <t>YBYE_Y2</t>
  </si>
  <si>
    <t>其中：一般债务</t>
  </si>
  <si>
    <t>ZXYE_Y2</t>
  </si>
  <si>
    <t>专项债务</t>
  </si>
  <si>
    <t>XE_Y2</t>
  </si>
  <si>
    <t>二、2024年地方政府债务限额</t>
  </si>
  <si>
    <t>YBXE_Y2</t>
  </si>
  <si>
    <t>ZXXE_Y2</t>
  </si>
  <si>
    <t>FXYB</t>
  </si>
  <si>
    <t>三、2025年地方政府债务决算数</t>
  </si>
  <si>
    <t>FXYB_Y1</t>
  </si>
  <si>
    <t>新增一般债券额</t>
  </si>
  <si>
    <t>FXYB_Y1_ZRZ</t>
  </si>
  <si>
    <t>再融资一般债券额</t>
  </si>
  <si>
    <t>FXZX_Y1</t>
  </si>
  <si>
    <t>新增专项债券额</t>
  </si>
  <si>
    <t>FXZX_Y1_ZRZ</t>
  </si>
  <si>
    <t>再融资专项债券额</t>
  </si>
  <si>
    <t>ZHYB_Y1</t>
  </si>
  <si>
    <t>置换一般债券额</t>
  </si>
  <si>
    <t>ZHZX_Y1</t>
  </si>
  <si>
    <t>置换专项债券额</t>
  </si>
  <si>
    <t>国际金融组织和外国政府贷款</t>
  </si>
  <si>
    <t>HB_Y1</t>
  </si>
  <si>
    <t>四、2025年地方政府债务还本决算数</t>
  </si>
  <si>
    <t>YBHB_Y1</t>
  </si>
  <si>
    <t>一般债务</t>
  </si>
  <si>
    <t>ZXHB_Y1</t>
  </si>
  <si>
    <t>FX_Y1</t>
  </si>
  <si>
    <t>五、2025年地方政府债务付息决算数</t>
  </si>
  <si>
    <t>YBFX_Y1</t>
  </si>
  <si>
    <t>ZXFX_Y1</t>
  </si>
  <si>
    <t>YE_Y1</t>
  </si>
  <si>
    <t>六、2025年末地方政府债务余额决算数</t>
  </si>
  <si>
    <t>YBYE_Y1</t>
  </si>
  <si>
    <t>ZXYE_Y1</t>
  </si>
  <si>
    <t>XE_Y1</t>
  </si>
  <si>
    <t>七、2025年地方政府债务限额</t>
  </si>
  <si>
    <t>YBXE_Y1</t>
  </si>
  <si>
    <t>ZXXE_Y1</t>
  </si>
  <si>
    <t>注：本表由县级以上地方各级财政部门在同级人民代表大会常务委员会批准决算后二十日内公开，反映上一年度本地区、本级地方政府债务限额及余额决算数。</t>
  </si>
  <si>
    <t>评价对象</t>
  </si>
  <si>
    <t>金额</t>
  </si>
  <si>
    <t>项目内容</t>
  </si>
  <si>
    <t>主要绩效情况</t>
  </si>
  <si>
    <t>综合
评分</t>
  </si>
  <si>
    <t>评分
结果</t>
  </si>
  <si>
    <t>大武口区2024年中央及自治区衔接资金项目</t>
  </si>
  <si>
    <t>大武口区星海镇人民政府、大武口区农业农村和水务局、大武口区人力资源和社会保障局、大武口区长胜街道办事处和大武口区长兴街道办事处</t>
  </si>
  <si>
    <t>大武口区财政局根据《自治区财政厅关于提前下达2024年中央财政衔接推进乡村振兴补助资金预算的通知》（宁财（农）指标〔2023〕661号）、《自治区财政厅关于下达 2024 年中央财政衔接推进乡村振兴补助资金预算的通知》（宁财（农）指标〔2024〕119号）、《自治区财政厅关于下达2024年第一批自治区财政衔接推进乡村振兴补助资金预算的通知》（宁财（农）指标〔2024〕122号）、《大武口区2024年中央衔接推进乡村振兴补助资金分配计划》（石大政办发〔2024〕2号）等文件要求下达6555万元用于巩固拓展脱贫攻坚成果，全面推进乡村振兴，增强脱贫地区经济活力和发展后劲明显，进一步提高乡村产业质量效益和竞争力。通过该项目的实施，一是推进乡村产业发展、基础配套设施完善，加快补齐发展短板；二是提升道路硬化率，方便村民出行和农产品运输，保障农业生产，改善农村的整体居住和生产环境；三是吸纳脱贫劳动力稳定就业，实现农民收入增加，推动乡村全面振兴；四是通过对脱贫户、监测户给予补助，直接增加贫困人口收入，防止人口返贫，巩固脱贫成效。</t>
  </si>
  <si>
    <t>1.项目立项依据充分，立项程序规范，绩效目标合理，预算编制科学合规，资金到位率100%，预算执行率100%，资金使用合法合规；项目组织机构健全，财务管理机制健全。项目效益发挥情况总体良好，多个基础设施类项目显著提升村民生活品质与出行条件；通过就业帮扶、雨露计划、庭院经济等项目改善群众生活。                                                2.项目存在的问题为：部分绩效指标设置不够量化、细化；绩效自评缺失，预算绩效管理受阻；项目验收不及时，资产确权进度缓慢等。</t>
  </si>
  <si>
    <t>优</t>
  </si>
  <si>
    <t>中央预算内资金（燃气等老化管道设施更新一期二期）项目</t>
  </si>
  <si>
    <t>大武口区住房城乡建设和交通局</t>
  </si>
  <si>
    <t>大武口区财政局根据《大武口区燃气等老化管道和设施更新改造工程（一期）项目初步设计的批复》和《大武口区燃气等老化管道和设施更新改造工程（二期）项目初步设计的批复》等文件内容下达5926万元用于实施大武口区燃气等老化管道和设施更新改造工程（一期）项目和大武口区燃气等老化管道和设施更新改造工程（二期）项目。其中：一期实施内容为改造千禧苑、长生花园、文安小区燃气、供热、给水、排水管网；二期实施内容为改造金山小区（二期）、怡兴花园、兴隆园小区燃气、供热、给水、排水管网，改造总户数2084户。</t>
  </si>
  <si>
    <t>1.项目立项依据充分，立项程序规范，绩效目标合理，预算编制科学合规，预算执行率100%，资金使用合法合规；项目组织机构健全，财务管理机制健全。通过本次改造工程将石嘴山大武口区存在隐患的老、旧管网管道，置换重新铺设，同时置换部分燃气用户旧燃气表，消除供气的不安全因素，燃气等老化管道设施更新后，能够显著提高群众生活质量。                                                2.项目存在的问题为：项目绩效指标设置不合理；项目工程（一期）竣工结算、财务决算工作滞后。</t>
  </si>
  <si>
    <t>增发国债城市排水防涝提升补助资金项目</t>
  </si>
  <si>
    <t>大武口区住房城乡建设和交通局、石嘴山高新区管委会、大武口区工业信息化和商务局</t>
  </si>
  <si>
    <t>根据《增发国债城市排水防涝提升补助资金项目》（宁财（建）指标（2024）5号）和《自治区财政厅关于下达2024年新增政府债券资金指标的通知（第一批）》（宁财（债）指标〔2024〕236号）等文件内容下达12599万元，用于城市雨水管网铺设、修建雨水调蓄池、道路恢复、绿化恢复、雨水提升泵建设、铺设压力流管线、以及其他配套设施建设等内容。通过本项目的实施逐步完成城市雨水管网铺设、修建雨水调蓄池、道路恢复、绿化恢复、雨水提升泵建设、铺设压力流管线、以及其他配套设施建设。</t>
  </si>
  <si>
    <t>1.项目立项依据充分，立项程序规范，资金分配合理，管理制度健全，项目单位按项目相关管理要求积极组织实施。     
2.项目存在的问题为：指标设置不完善；部分项目完成及时性不足；部分项目资金支付及时性不足；未建立长效管护机制；部分环节未建立后期运维管理制度；后期运维资金缺乏长效保障。</t>
  </si>
  <si>
    <t>良</t>
  </si>
  <si>
    <t>2024年度石嘴山市大武口区人力资源和社会保障局部门预算支出项目</t>
  </si>
  <si>
    <t>大武口区人力资源和社会保障局</t>
  </si>
  <si>
    <t>主要围绕大武口区人力资源和社会保障局部门职责、行业发展规划，以预算资金管理为主线，统筹考虑资产和业务活动，从运行成本、管理效率、履职效能、社会效应、可持续发展能力和服务对象满意度等方面，衡量部门整体及核心业务实施效果，推动部门提高整体绩效水平。</t>
  </si>
  <si>
    <t>大武口区人力资源和社会保障局设定的年度目标与其职能相符，与其中长期规划相关联，部门工作计划根据部门职能设立，内容与其职责相关，工作量与部门能力相适应，但年度工作计划未进行工作阶段划分，未明确各阶段工作任务与时间安排，未设置工作目标达成情况。未设立年度绩效目标，无清晰、可衡量的指标。预算编审管理规范，预算编制与部门活动匹配，结转结余资金管理规范；资金使用规范，未发现挪用资金的情况；政府采购规范；固定资产管理基本规范，资产未贴标签。工作计划执行有效，部门整体运行情况良好，工作完成度较高。</t>
  </si>
  <si>
    <t>2024年度石嘴山市大武口区长兴街道办事处部门预算支出</t>
  </si>
  <si>
    <t>大武口区长兴街道办事处</t>
  </si>
  <si>
    <t>主要围绕大武口区长兴街道办事处部门职责、行业发展规划，以预算资金管理为主线，统筹考虑资产和业务活动，从运行成本、管理效率、履职效能、社会效应、可持续发展能力和服务对象满意度等方面，衡量部门整体及核心业务实施效果，推动部门提高整体绩效水平。</t>
  </si>
  <si>
    <t>长兴街道办事处设定的年度目标与其职能相符，部门工作计划根据部门职能设立，内容与其职责相关，工作量与部门能力相适应，计划中明确了每一项任务的责任领导、牵头单位及完成时限，但未对工作任务进行阶段划分；长兴街道办事处人员配置合理。2024年预算执行率100%，资金使用规范，审批手续齐全，未发现违规现象；在“三公”经费及公务卡使用情况方面，资金使用规范，未发现挪用资金的情况；办事处2024年资产使用规范，未造成资源浪费。长兴街道办事处完成了年度工作计划中的各项任务，基本取得预期的效果。预算执行有效促进区域经济发展，提高居民生活质量，社会效益及生态效益显著。</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</si>
</sst>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0.00\)"/>
    <numFmt numFmtId="178" formatCode="#,##0_ "/>
  </numFmts>
  <fonts count="56">
    <font>
      <sz val="11"/>
      <color theme="1"/>
      <name val="宋体"/>
      <charset val="134"/>
      <scheme val="minor"/>
    </font>
    <font>
      <sz val="12"/>
      <name val="宋体"/>
      <charset val="134"/>
    </font>
    <font>
      <sz val="10"/>
      <name val="宋体"/>
      <charset val="134"/>
    </font>
    <font>
      <sz val="9"/>
      <name val="宋体"/>
      <charset val="134"/>
    </font>
    <font>
      <sz val="11"/>
      <color indexed="8"/>
      <name val="宋体"/>
      <charset val="134"/>
    </font>
    <font>
      <sz val="18"/>
      <name val="方正小标宋简体"/>
      <charset val="134"/>
    </font>
    <font>
      <sz val="11"/>
      <name val="黑体"/>
      <charset val="134"/>
    </font>
    <font>
      <sz val="11"/>
      <name val="黑体"/>
      <charset val="0"/>
    </font>
    <font>
      <sz val="10"/>
      <name val="宋体"/>
      <charset val="0"/>
      <scheme val="minor"/>
    </font>
    <font>
      <sz val="10"/>
      <name val="宋体"/>
      <charset val="134"/>
      <scheme val="minor"/>
    </font>
    <font>
      <sz val="20"/>
      <name val="方正小标宋简体"/>
      <charset val="134"/>
    </font>
    <font>
      <sz val="9"/>
      <name val="SimSun"/>
      <charset val="134"/>
    </font>
    <font>
      <b/>
      <sz val="11"/>
      <name val="宋体"/>
      <charset val="134"/>
      <scheme val="minor"/>
    </font>
    <font>
      <b/>
      <sz val="11"/>
      <name val="SimSun"/>
      <charset val="134"/>
    </font>
    <font>
      <sz val="11"/>
      <name val="宋体"/>
      <charset val="134"/>
      <scheme val="minor"/>
    </font>
    <font>
      <sz val="11"/>
      <name val="SimSun"/>
      <charset val="134"/>
    </font>
    <font>
      <sz val="11"/>
      <color rgb="FF000000"/>
      <name val="黑体"/>
      <charset val="134"/>
    </font>
    <font>
      <sz val="10"/>
      <name val="宋体"/>
      <charset val="134"/>
      <scheme val="major"/>
    </font>
    <font>
      <b/>
      <sz val="10"/>
      <name val="宋体"/>
      <charset val="134"/>
      <scheme val="major"/>
    </font>
    <font>
      <sz val="9"/>
      <name val="仿宋"/>
      <charset val="134"/>
    </font>
    <font>
      <b/>
      <sz val="10"/>
      <name val="宋体"/>
      <charset val="134"/>
    </font>
    <font>
      <sz val="10"/>
      <name val="方正小标宋简体"/>
      <charset val="134"/>
    </font>
    <font>
      <sz val="10"/>
      <name val="黑体"/>
      <charset val="134"/>
    </font>
    <font>
      <b/>
      <sz val="12"/>
      <name val="宋体"/>
      <charset val="134"/>
    </font>
    <font>
      <b/>
      <sz val="11"/>
      <name val="宋体"/>
      <charset val="134"/>
    </font>
    <font>
      <b/>
      <sz val="9"/>
      <name val="SimSun"/>
      <charset val="134"/>
    </font>
    <font>
      <sz val="18"/>
      <name val="方正小标宋简体"/>
      <charset val="0"/>
    </font>
    <font>
      <b/>
      <sz val="11"/>
      <name val="黑体"/>
      <charset val="0"/>
    </font>
    <font>
      <b/>
      <sz val="10"/>
      <name val="黑体"/>
      <charset val="0"/>
    </font>
    <font>
      <sz val="10"/>
      <name val="黑体"/>
      <charset val="0"/>
    </font>
    <font>
      <b/>
      <sz val="10"/>
      <name val="Times New Roman"/>
      <charset val="0"/>
    </font>
    <font>
      <sz val="10"/>
      <name val="Times New Roman"/>
      <charset val="0"/>
    </font>
    <font>
      <sz val="12"/>
      <name val="Times New Roman"/>
      <charset val="0"/>
    </font>
    <font>
      <sz val="18"/>
      <color theme="1"/>
      <name val="方正小标宋简体"/>
      <charset val="134"/>
    </font>
    <font>
      <sz val="12"/>
      <color theme="1"/>
      <name val="黑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name val="Nimbus Roman No9 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right/>
      <top/>
      <bottom style="thin">
        <color auto="1"/>
      </bottom>
      <diagonal/>
    </border>
    <border>
      <left style="thin">
        <color indexed="8"/>
      </left>
      <right/>
      <top style="thin">
        <color indexed="8"/>
      </top>
      <bottom/>
      <diagonal/>
    </border>
    <border>
      <left style="thin">
        <color indexed="8"/>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0" fillId="2" borderId="16"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17" applyNumberFormat="0" applyFill="0" applyAlignment="0" applyProtection="0">
      <alignment vertical="center"/>
    </xf>
    <xf numFmtId="0" fontId="42" fillId="0" borderId="17" applyNumberFormat="0" applyFill="0" applyAlignment="0" applyProtection="0">
      <alignment vertical="center"/>
    </xf>
    <xf numFmtId="0" fontId="43" fillId="0" borderId="18" applyNumberFormat="0" applyFill="0" applyAlignment="0" applyProtection="0">
      <alignment vertical="center"/>
    </xf>
    <xf numFmtId="0" fontId="43" fillId="0" borderId="0" applyNumberFormat="0" applyFill="0" applyBorder="0" applyAlignment="0" applyProtection="0">
      <alignment vertical="center"/>
    </xf>
    <xf numFmtId="0" fontId="44" fillId="3" borderId="19" applyNumberFormat="0" applyAlignment="0" applyProtection="0">
      <alignment vertical="center"/>
    </xf>
    <xf numFmtId="0" fontId="45" fillId="4" borderId="20" applyNumberFormat="0" applyAlignment="0" applyProtection="0">
      <alignment vertical="center"/>
    </xf>
    <xf numFmtId="0" fontId="46" fillId="4" borderId="19" applyNumberFormat="0" applyAlignment="0" applyProtection="0">
      <alignment vertical="center"/>
    </xf>
    <xf numFmtId="0" fontId="47" fillId="5" borderId="21" applyNumberFormat="0" applyAlignment="0" applyProtection="0">
      <alignment vertical="center"/>
    </xf>
    <xf numFmtId="0" fontId="48" fillId="0" borderId="22" applyNumberFormat="0" applyFill="0" applyAlignment="0" applyProtection="0">
      <alignment vertical="center"/>
    </xf>
    <xf numFmtId="0" fontId="49" fillId="0" borderId="23" applyNumberFormat="0" applyFill="0" applyAlignment="0" applyProtection="0">
      <alignment vertical="center"/>
    </xf>
    <xf numFmtId="0" fontId="50" fillId="6" borderId="0" applyNumberFormat="0" applyBorder="0" applyAlignment="0" applyProtection="0">
      <alignment vertical="center"/>
    </xf>
    <xf numFmtId="0" fontId="51" fillId="7" borderId="0" applyNumberFormat="0" applyBorder="0" applyAlignment="0" applyProtection="0">
      <alignment vertical="center"/>
    </xf>
    <xf numFmtId="0" fontId="52" fillId="8" borderId="0" applyNumberFormat="0" applyBorder="0" applyAlignment="0" applyProtection="0">
      <alignment vertical="center"/>
    </xf>
    <xf numFmtId="0" fontId="53" fillId="9" borderId="0" applyNumberFormat="0" applyBorder="0" applyAlignment="0" applyProtection="0">
      <alignment vertical="center"/>
    </xf>
    <xf numFmtId="0" fontId="54" fillId="10" borderId="0" applyNumberFormat="0" applyBorder="0" applyAlignment="0" applyProtection="0">
      <alignment vertical="center"/>
    </xf>
    <xf numFmtId="0" fontId="54" fillId="11" borderId="0" applyNumberFormat="0" applyBorder="0" applyAlignment="0" applyProtection="0">
      <alignment vertical="center"/>
    </xf>
    <xf numFmtId="0" fontId="53" fillId="12" borderId="0" applyNumberFormat="0" applyBorder="0" applyAlignment="0" applyProtection="0">
      <alignment vertical="center"/>
    </xf>
    <xf numFmtId="0" fontId="53" fillId="13" borderId="0" applyNumberFormat="0" applyBorder="0" applyAlignment="0" applyProtection="0">
      <alignment vertical="center"/>
    </xf>
    <xf numFmtId="0" fontId="54" fillId="14" borderId="0" applyNumberFormat="0" applyBorder="0" applyAlignment="0" applyProtection="0">
      <alignment vertical="center"/>
    </xf>
    <xf numFmtId="0" fontId="54" fillId="15" borderId="0" applyNumberFormat="0" applyBorder="0" applyAlignment="0" applyProtection="0">
      <alignment vertical="center"/>
    </xf>
    <xf numFmtId="0" fontId="53" fillId="16" borderId="0" applyNumberFormat="0" applyBorder="0" applyAlignment="0" applyProtection="0">
      <alignment vertical="center"/>
    </xf>
    <xf numFmtId="0" fontId="53" fillId="17" borderId="0" applyNumberFormat="0" applyBorder="0" applyAlignment="0" applyProtection="0">
      <alignment vertical="center"/>
    </xf>
    <xf numFmtId="0" fontId="54" fillId="18" borderId="0" applyNumberFormat="0" applyBorder="0" applyAlignment="0" applyProtection="0">
      <alignment vertical="center"/>
    </xf>
    <xf numFmtId="0" fontId="54" fillId="19" borderId="0" applyNumberFormat="0" applyBorder="0" applyAlignment="0" applyProtection="0">
      <alignment vertical="center"/>
    </xf>
    <xf numFmtId="0" fontId="53" fillId="20" borderId="0" applyNumberFormat="0" applyBorder="0" applyAlignment="0" applyProtection="0">
      <alignment vertical="center"/>
    </xf>
    <xf numFmtId="0" fontId="53" fillId="21" borderId="0" applyNumberFormat="0" applyBorder="0" applyAlignment="0" applyProtection="0">
      <alignment vertical="center"/>
    </xf>
    <xf numFmtId="0" fontId="54" fillId="22" borderId="0" applyNumberFormat="0" applyBorder="0" applyAlignment="0" applyProtection="0">
      <alignment vertical="center"/>
    </xf>
    <xf numFmtId="0" fontId="54" fillId="23" borderId="0" applyNumberFormat="0" applyBorder="0" applyAlignment="0" applyProtection="0">
      <alignment vertical="center"/>
    </xf>
    <xf numFmtId="0" fontId="53" fillId="24" borderId="0" applyNumberFormat="0" applyBorder="0" applyAlignment="0" applyProtection="0">
      <alignment vertical="center"/>
    </xf>
    <xf numFmtId="0" fontId="53" fillId="25" borderId="0" applyNumberFormat="0" applyBorder="0" applyAlignment="0" applyProtection="0">
      <alignment vertical="center"/>
    </xf>
    <xf numFmtId="0" fontId="54" fillId="26" borderId="0" applyNumberFormat="0" applyBorder="0" applyAlignment="0" applyProtection="0">
      <alignment vertical="center"/>
    </xf>
    <xf numFmtId="0" fontId="54" fillId="27" borderId="0" applyNumberFormat="0" applyBorder="0" applyAlignment="0" applyProtection="0">
      <alignment vertical="center"/>
    </xf>
    <xf numFmtId="0" fontId="53" fillId="28" borderId="0" applyNumberFormat="0" applyBorder="0" applyAlignment="0" applyProtection="0">
      <alignment vertical="center"/>
    </xf>
    <xf numFmtId="0" fontId="53" fillId="29" borderId="0" applyNumberFormat="0" applyBorder="0" applyAlignment="0" applyProtection="0">
      <alignment vertical="center"/>
    </xf>
    <xf numFmtId="0" fontId="54" fillId="30" borderId="0" applyNumberFormat="0" applyBorder="0" applyAlignment="0" applyProtection="0">
      <alignment vertical="center"/>
    </xf>
    <xf numFmtId="0" fontId="54" fillId="31" borderId="0" applyNumberFormat="0" applyBorder="0" applyAlignment="0" applyProtection="0">
      <alignment vertical="center"/>
    </xf>
    <xf numFmtId="0" fontId="53" fillId="32" borderId="0" applyNumberFormat="0" applyBorder="0" applyAlignment="0" applyProtection="0">
      <alignment vertical="center"/>
    </xf>
    <xf numFmtId="0" fontId="3" fillId="0" borderId="0">
      <alignment vertical="center"/>
    </xf>
    <xf numFmtId="0" fontId="3" fillId="0" borderId="0">
      <alignment vertical="center"/>
    </xf>
    <xf numFmtId="0" fontId="1" fillId="0" borderId="0" applyProtection="0"/>
    <xf numFmtId="0" fontId="4" fillId="0" borderId="0">
      <alignment vertical="center"/>
    </xf>
    <xf numFmtId="0" fontId="1" fillId="0" borderId="0">
      <alignment vertical="center"/>
    </xf>
    <xf numFmtId="0" fontId="1" fillId="0" borderId="0"/>
    <xf numFmtId="0" fontId="1" fillId="0" borderId="0"/>
  </cellStyleXfs>
  <cellXfs count="201">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4" fillId="0" borderId="0" xfId="52">
      <alignment vertical="center"/>
    </xf>
    <xf numFmtId="0" fontId="4" fillId="0" borderId="0" xfId="52" applyAlignment="1">
      <alignment horizontal="left" vertical="center"/>
    </xf>
    <xf numFmtId="0" fontId="5" fillId="0" borderId="0" xfId="0" applyNumberFormat="1" applyFont="1" applyFill="1" applyAlignment="1">
      <alignment horizontal="center" vertical="center" wrapText="1"/>
    </xf>
    <xf numFmtId="0" fontId="6" fillId="0" borderId="0" xfId="51" applyNumberFormat="1" applyFont="1" applyFill="1" applyBorder="1" applyAlignment="1"/>
    <xf numFmtId="0" fontId="6" fillId="0" borderId="0" xfId="51" applyNumberFormat="1" applyFont="1" applyFill="1" applyBorder="1" applyAlignment="1">
      <alignment horizontal="center" vertical="center" wrapText="1"/>
    </xf>
    <xf numFmtId="0" fontId="7" fillId="0" borderId="0" xfId="51" applyNumberFormat="1" applyFont="1" applyFill="1" applyBorder="1" applyAlignment="1">
      <alignment horizontal="center" vertical="center" wrapText="1"/>
    </xf>
    <xf numFmtId="0" fontId="6" fillId="0" borderId="1" xfId="51" applyNumberFormat="1" applyFont="1" applyFill="1" applyBorder="1" applyAlignment="1">
      <alignment horizontal="center" vertical="center" wrapText="1"/>
    </xf>
    <xf numFmtId="176" fontId="6" fillId="0" borderId="1" xfId="51" applyNumberFormat="1" applyFont="1" applyFill="1" applyBorder="1" applyAlignment="1">
      <alignment horizontal="center" vertical="center" wrapText="1"/>
    </xf>
    <xf numFmtId="0" fontId="8" fillId="0" borderId="2" xfId="54" applyNumberFormat="1" applyFont="1" applyFill="1" applyBorder="1" applyAlignment="1">
      <alignment horizontal="center" vertical="center" wrapText="1"/>
    </xf>
    <xf numFmtId="0" fontId="8" fillId="0" borderId="2" xfId="5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5" fillId="0" borderId="0" xfId="0" applyNumberFormat="1" applyFont="1" applyFill="1" applyAlignment="1">
      <alignment horizontal="left" vertical="center" wrapText="1"/>
    </xf>
    <xf numFmtId="0" fontId="7" fillId="0" borderId="0" xfId="51" applyNumberFormat="1" applyFont="1" applyFill="1" applyBorder="1" applyAlignment="1">
      <alignment horizontal="left" vertical="center" wrapText="1"/>
    </xf>
    <xf numFmtId="0" fontId="6" fillId="0" borderId="0" xfId="54" applyFont="1" applyFill="1" applyAlignment="1">
      <alignment horizontal="right" vertical="center" wrapText="1"/>
    </xf>
    <xf numFmtId="0" fontId="6" fillId="0" borderId="2" xfId="51" applyNumberFormat="1" applyFont="1" applyFill="1" applyBorder="1" applyAlignment="1">
      <alignment horizontal="center" vertical="center" wrapText="1"/>
    </xf>
    <xf numFmtId="0" fontId="9" fillId="0" borderId="0" xfId="0" applyFont="1" applyFill="1" applyBorder="1" applyAlignment="1">
      <alignment horizontal="left" vertical="center" wrapText="1"/>
    </xf>
    <xf numFmtId="0" fontId="8" fillId="0" borderId="2" xfId="50" applyNumberFormat="1" applyFont="1" applyFill="1" applyBorder="1" applyAlignment="1" applyProtection="1">
      <alignment horizontal="left" vertical="center" wrapText="1"/>
    </xf>
    <xf numFmtId="0" fontId="8" fillId="0" borderId="2" xfId="49" applyNumberFormat="1" applyFont="1" applyFill="1" applyBorder="1" applyAlignment="1">
      <alignment horizontal="center" vertical="center" wrapText="1"/>
    </xf>
    <xf numFmtId="0" fontId="10" fillId="0" borderId="0" xfId="54" applyFont="1" applyFill="1" applyBorder="1" applyAlignment="1">
      <alignment vertical="center"/>
    </xf>
    <xf numFmtId="0" fontId="11" fillId="0" borderId="0" xfId="0" applyNumberFormat="1" applyFont="1" applyFill="1" applyBorder="1" applyAlignment="1">
      <alignment vertical="center" wrapText="1"/>
    </xf>
    <xf numFmtId="0" fontId="5" fillId="0" borderId="0" xfId="0" applyNumberFormat="1" applyFont="1" applyFill="1" applyBorder="1" applyAlignment="1">
      <alignment horizontal="center" vertical="center" wrapText="1"/>
    </xf>
    <xf numFmtId="0" fontId="6" fillId="0" borderId="0" xfId="0" applyFont="1" applyFill="1" applyBorder="1" applyAlignment="1">
      <alignment vertical="center"/>
    </xf>
    <xf numFmtId="0" fontId="6" fillId="0" borderId="2" xfId="0" applyNumberFormat="1" applyFont="1" applyFill="1" applyBorder="1" applyAlignment="1">
      <alignment horizontal="center" vertical="center" wrapText="1"/>
    </xf>
    <xf numFmtId="0" fontId="12" fillId="0" borderId="2" xfId="0" applyNumberFormat="1" applyFont="1" applyFill="1" applyBorder="1" applyAlignment="1">
      <alignment horizontal="left" vertical="center" wrapText="1"/>
    </xf>
    <xf numFmtId="4" fontId="13" fillId="0" borderId="2" xfId="0" applyNumberFormat="1" applyFont="1" applyFill="1" applyBorder="1" applyAlignment="1">
      <alignment horizontal="right" vertical="center" wrapText="1"/>
    </xf>
    <xf numFmtId="0" fontId="14" fillId="0" borderId="2" xfId="0" applyNumberFormat="1" applyFont="1" applyFill="1" applyBorder="1" applyAlignment="1">
      <alignment horizontal="left" vertical="center" wrapText="1"/>
    </xf>
    <xf numFmtId="4" fontId="15" fillId="0" borderId="2" xfId="0" applyNumberFormat="1" applyFont="1" applyFill="1" applyBorder="1" applyAlignment="1">
      <alignment horizontal="right" vertical="center" wrapText="1"/>
    </xf>
    <xf numFmtId="0" fontId="6" fillId="0" borderId="0" xfId="0" applyNumberFormat="1" applyFont="1" applyFill="1" applyBorder="1" applyAlignment="1">
      <alignment horizontal="right" vertical="center" wrapText="1"/>
    </xf>
    <xf numFmtId="177" fontId="1" fillId="0" borderId="0" xfId="0" applyNumberFormat="1"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5"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center" vertical="center" wrapText="1"/>
    </xf>
    <xf numFmtId="0" fontId="16" fillId="0" borderId="0" xfId="0" applyFont="1" applyFill="1" applyBorder="1" applyAlignment="1">
      <alignment horizontal="left" vertical="center" wrapText="1"/>
    </xf>
    <xf numFmtId="0" fontId="16" fillId="0" borderId="0"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7" fillId="0" borderId="4" xfId="0" applyNumberFormat="1" applyFont="1" applyFill="1" applyBorder="1" applyAlignment="1">
      <alignment horizontal="center" vertical="center" wrapText="1"/>
    </xf>
    <xf numFmtId="0" fontId="17" fillId="0" borderId="2" xfId="0" applyNumberFormat="1"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6" fillId="0" borderId="0" xfId="0" applyFont="1" applyFill="1" applyBorder="1" applyAlignment="1">
      <alignment vertical="center" wrapText="1"/>
    </xf>
    <xf numFmtId="0" fontId="17" fillId="0" borderId="6"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8" fillId="0" borderId="2" xfId="0" applyFont="1" applyFill="1" applyBorder="1" applyAlignment="1">
      <alignment vertical="center" wrapText="1"/>
    </xf>
    <xf numFmtId="0" fontId="1" fillId="0" borderId="0" xfId="0" applyFont="1" applyFill="1" applyBorder="1" applyAlignment="1"/>
    <xf numFmtId="0" fontId="6" fillId="0" borderId="0" xfId="0" applyNumberFormat="1" applyFont="1" applyFill="1" applyBorder="1" applyAlignment="1" applyProtection="1">
      <alignment vertical="center"/>
    </xf>
    <xf numFmtId="0" fontId="6" fillId="0" borderId="2" xfId="0" applyNumberFormat="1" applyFont="1" applyFill="1" applyBorder="1" applyAlignment="1" applyProtection="1">
      <alignment horizontal="center" vertical="center"/>
    </xf>
    <xf numFmtId="0" fontId="6" fillId="0" borderId="2" xfId="0" applyNumberFormat="1" applyFont="1" applyFill="1" applyBorder="1" applyAlignment="1" applyProtection="1">
      <alignment horizontal="center" vertical="center" wrapText="1"/>
    </xf>
    <xf numFmtId="0" fontId="20" fillId="0" borderId="2" xfId="0" applyNumberFormat="1" applyFont="1" applyFill="1" applyBorder="1" applyAlignment="1" applyProtection="1">
      <alignment vertical="center"/>
    </xf>
    <xf numFmtId="3" fontId="2" fillId="0" borderId="2" xfId="0" applyNumberFormat="1" applyFont="1" applyFill="1" applyBorder="1" applyAlignment="1" applyProtection="1">
      <alignment horizontal="right" vertical="center"/>
    </xf>
    <xf numFmtId="0" fontId="2" fillId="0" borderId="2" xfId="0" applyNumberFormat="1" applyFont="1" applyFill="1" applyBorder="1" applyAlignment="1" applyProtection="1">
      <alignment vertical="center"/>
    </xf>
    <xf numFmtId="3" fontId="2" fillId="0" borderId="1" xfId="0" applyNumberFormat="1" applyFont="1" applyFill="1" applyBorder="1" applyAlignment="1" applyProtection="1">
      <alignment horizontal="right" vertical="center"/>
    </xf>
    <xf numFmtId="0" fontId="2" fillId="0" borderId="4" xfId="0" applyNumberFormat="1" applyFont="1" applyFill="1" applyBorder="1" applyAlignment="1" applyProtection="1">
      <alignment vertical="center"/>
    </xf>
    <xf numFmtId="3" fontId="2" fillId="0" borderId="6" xfId="0" applyNumberFormat="1" applyFont="1" applyFill="1" applyBorder="1" applyAlignment="1" applyProtection="1">
      <alignment horizontal="right" vertical="center"/>
    </xf>
    <xf numFmtId="3" fontId="2" fillId="0" borderId="3" xfId="0" applyNumberFormat="1" applyFont="1" applyFill="1" applyBorder="1" applyAlignment="1" applyProtection="1">
      <alignment horizontal="right" vertical="center"/>
    </xf>
    <xf numFmtId="0" fontId="6" fillId="0" borderId="0" xfId="0" applyNumberFormat="1" applyFont="1" applyFill="1" applyBorder="1" applyAlignment="1" applyProtection="1">
      <alignment horizontal="right" vertical="center"/>
    </xf>
    <xf numFmtId="3" fontId="20" fillId="0" borderId="2" xfId="0" applyNumberFormat="1" applyFont="1" applyFill="1" applyBorder="1" applyAlignment="1" applyProtection="1">
      <alignment horizontal="right" vertical="center"/>
    </xf>
    <xf numFmtId="0" fontId="2" fillId="0" borderId="2" xfId="0" applyNumberFormat="1" applyFont="1" applyFill="1" applyBorder="1" applyAlignment="1" applyProtection="1">
      <alignment horizontal="right" vertical="center"/>
    </xf>
    <xf numFmtId="0" fontId="20" fillId="0" borderId="2" xfId="0" applyNumberFormat="1" applyFont="1" applyFill="1" applyBorder="1" applyAlignment="1" applyProtection="1">
      <alignment horizontal="center" vertical="center"/>
    </xf>
    <xf numFmtId="0" fontId="5" fillId="0" borderId="0" xfId="0" applyNumberFormat="1" applyFont="1" applyFill="1" applyAlignment="1" applyProtection="1">
      <alignment horizontal="center" vertical="center"/>
    </xf>
    <xf numFmtId="0" fontId="6" fillId="0" borderId="2" xfId="0" applyFont="1" applyFill="1" applyBorder="1" applyAlignment="1">
      <alignment horizontal="center" vertical="center"/>
    </xf>
    <xf numFmtId="0" fontId="2" fillId="0" borderId="2" xfId="0" applyFont="1" applyFill="1" applyBorder="1" applyAlignment="1">
      <alignment horizontal="left" vertical="center"/>
    </xf>
    <xf numFmtId="0" fontId="20" fillId="0" borderId="2" xfId="0" applyFont="1" applyFill="1" applyBorder="1" applyAlignment="1">
      <alignment horizontal="center" vertical="center"/>
    </xf>
    <xf numFmtId="3" fontId="20" fillId="0" borderId="2" xfId="0" applyNumberFormat="1" applyFont="1" applyFill="1" applyBorder="1" applyAlignment="1">
      <alignment horizontal="right" vertical="center"/>
    </xf>
    <xf numFmtId="0" fontId="20" fillId="0" borderId="2" xfId="0" applyFont="1" applyFill="1" applyBorder="1" applyAlignment="1">
      <alignment vertical="center"/>
    </xf>
    <xf numFmtId="3" fontId="2" fillId="0" borderId="2" xfId="0" applyNumberFormat="1" applyFont="1" applyFill="1" applyBorder="1" applyAlignment="1">
      <alignment horizontal="right" vertical="center"/>
    </xf>
    <xf numFmtId="0" fontId="2" fillId="0" borderId="2" xfId="0" applyFont="1" applyFill="1" applyBorder="1" applyAlignment="1">
      <alignment vertical="center"/>
    </xf>
    <xf numFmtId="0" fontId="2" fillId="0" borderId="7" xfId="0" applyFont="1" applyFill="1" applyBorder="1" applyAlignment="1">
      <alignment horizontal="left" vertical="center"/>
    </xf>
    <xf numFmtId="0" fontId="20" fillId="0" borderId="7" xfId="0" applyFont="1" applyFill="1" applyBorder="1" applyAlignment="1">
      <alignment vertical="center"/>
    </xf>
    <xf numFmtId="3" fontId="2" fillId="0" borderId="7" xfId="0" applyNumberFormat="1" applyFont="1" applyFill="1" applyBorder="1" applyAlignment="1">
      <alignment horizontal="right" vertical="center"/>
    </xf>
    <xf numFmtId="3" fontId="20" fillId="0" borderId="7" xfId="0" applyNumberFormat="1" applyFont="1" applyFill="1" applyBorder="1" applyAlignment="1">
      <alignment horizontal="right" vertical="center"/>
    </xf>
    <xf numFmtId="0" fontId="2" fillId="0" borderId="8" xfId="0" applyFont="1" applyFill="1" applyBorder="1" applyAlignment="1">
      <alignment horizontal="left" vertical="center"/>
    </xf>
    <xf numFmtId="0" fontId="2" fillId="0" borderId="8" xfId="0" applyFont="1" applyFill="1" applyBorder="1" applyAlignment="1">
      <alignment vertical="center"/>
    </xf>
    <xf numFmtId="3" fontId="2" fillId="0" borderId="8" xfId="0" applyNumberFormat="1" applyFont="1" applyFill="1" applyBorder="1" applyAlignment="1">
      <alignment horizontal="right" vertical="center"/>
    </xf>
    <xf numFmtId="0" fontId="21" fillId="0" borderId="0" xfId="0" applyNumberFormat="1" applyFont="1" applyFill="1" applyAlignment="1" applyProtection="1">
      <alignment horizontal="center" vertical="center"/>
    </xf>
    <xf numFmtId="0" fontId="22" fillId="0" borderId="0" xfId="0" applyFont="1" applyFill="1" applyBorder="1" applyAlignment="1">
      <alignment vertical="center"/>
    </xf>
    <xf numFmtId="10" fontId="6" fillId="0" borderId="2" xfId="0" applyNumberFormat="1" applyFont="1" applyFill="1" applyBorder="1" applyAlignment="1">
      <alignment horizontal="center" vertical="center" wrapText="1"/>
    </xf>
    <xf numFmtId="10" fontId="20" fillId="0" borderId="2" xfId="0" applyNumberFormat="1" applyFont="1" applyFill="1" applyBorder="1" applyAlignment="1">
      <alignment vertical="center"/>
    </xf>
    <xf numFmtId="10" fontId="2" fillId="0" borderId="2" xfId="0" applyNumberFormat="1" applyFont="1" applyFill="1" applyBorder="1" applyAlignment="1">
      <alignment vertical="center"/>
    </xf>
    <xf numFmtId="3" fontId="20" fillId="0" borderId="9" xfId="0" applyNumberFormat="1" applyFont="1" applyFill="1" applyBorder="1" applyAlignment="1">
      <alignment horizontal="right" vertical="center"/>
    </xf>
    <xf numFmtId="10" fontId="20" fillId="0" borderId="3" xfId="0" applyNumberFormat="1" applyFont="1" applyFill="1" applyBorder="1" applyAlignment="1">
      <alignment vertical="center"/>
    </xf>
    <xf numFmtId="3" fontId="2" fillId="0" borderId="10" xfId="0" applyNumberFormat="1" applyFont="1" applyFill="1" applyBorder="1" applyAlignment="1">
      <alignment horizontal="right" vertical="center"/>
    </xf>
    <xf numFmtId="0" fontId="0" fillId="0" borderId="0" xfId="0" applyFill="1" applyAlignment="1">
      <alignment vertical="center"/>
    </xf>
    <xf numFmtId="0" fontId="1" fillId="0" borderId="0" xfId="0" applyFont="1" applyFill="1" applyAlignment="1"/>
    <xf numFmtId="0" fontId="6" fillId="0" borderId="8" xfId="0" applyFont="1" applyFill="1" applyBorder="1" applyAlignment="1">
      <alignment horizontal="center" vertical="center"/>
    </xf>
    <xf numFmtId="0" fontId="20" fillId="0" borderId="8" xfId="0" applyFont="1" applyFill="1" applyBorder="1" applyAlignment="1">
      <alignment horizontal="center" vertical="center"/>
    </xf>
    <xf numFmtId="3" fontId="20" fillId="0" borderId="8" xfId="0" applyNumberFormat="1" applyFont="1" applyFill="1" applyBorder="1" applyAlignment="1">
      <alignment horizontal="right" vertical="center"/>
    </xf>
    <xf numFmtId="0" fontId="20" fillId="0" borderId="8" xfId="0" applyFont="1" applyFill="1" applyBorder="1" applyAlignment="1">
      <alignment vertical="center"/>
    </xf>
    <xf numFmtId="3" fontId="2" fillId="0" borderId="11" xfId="0" applyNumberFormat="1" applyFont="1" applyFill="1" applyBorder="1" applyAlignment="1">
      <alignment horizontal="right" vertical="center"/>
    </xf>
    <xf numFmtId="0" fontId="6" fillId="0" borderId="0" xfId="0" applyNumberFormat="1" applyFont="1" applyFill="1" applyBorder="1" applyAlignment="1">
      <alignment vertical="center" wrapText="1"/>
    </xf>
    <xf numFmtId="0" fontId="15" fillId="0" borderId="0" xfId="0" applyNumberFormat="1" applyFont="1" applyFill="1" applyBorder="1" applyAlignment="1">
      <alignment vertical="center" wrapText="1"/>
    </xf>
    <xf numFmtId="0" fontId="15" fillId="0" borderId="2" xfId="0" applyNumberFormat="1" applyFont="1" applyFill="1" applyBorder="1" applyAlignment="1">
      <alignment vertical="center" wrapText="1"/>
    </xf>
    <xf numFmtId="4" fontId="14" fillId="0" borderId="2" xfId="0" applyNumberFormat="1" applyFont="1" applyFill="1" applyBorder="1" applyAlignment="1">
      <alignment vertical="center" wrapText="1"/>
    </xf>
    <xf numFmtId="3" fontId="2" fillId="0" borderId="8" xfId="0" applyNumberFormat="1" applyFont="1" applyFill="1" applyBorder="1" applyAlignment="1">
      <alignment horizontal="right"/>
    </xf>
    <xf numFmtId="3" fontId="20" fillId="0" borderId="11" xfId="0" applyNumberFormat="1" applyFont="1" applyFill="1" applyBorder="1" applyAlignment="1">
      <alignment horizontal="right" vertical="center"/>
    </xf>
    <xf numFmtId="3" fontId="20" fillId="0" borderId="8" xfId="0" applyNumberFormat="1" applyFont="1" applyFill="1" applyBorder="1" applyAlignment="1">
      <alignment horizontal="right"/>
    </xf>
    <xf numFmtId="0" fontId="2" fillId="0" borderId="10" xfId="0" applyFont="1" applyFill="1" applyBorder="1" applyAlignment="1">
      <alignment vertical="center"/>
    </xf>
    <xf numFmtId="0" fontId="2" fillId="0" borderId="12" xfId="0" applyFont="1" applyFill="1" applyBorder="1" applyAlignment="1">
      <alignment vertical="center"/>
    </xf>
    <xf numFmtId="0" fontId="2" fillId="0" borderId="11" xfId="0" applyFont="1" applyFill="1" applyBorder="1" applyAlignment="1">
      <alignment vertical="center"/>
    </xf>
    <xf numFmtId="0" fontId="20" fillId="0" borderId="11" xfId="0" applyFont="1" applyFill="1" applyBorder="1" applyAlignment="1">
      <alignment vertical="center"/>
    </xf>
    <xf numFmtId="0" fontId="20" fillId="0" borderId="2" xfId="0" applyFont="1" applyFill="1" applyBorder="1" applyAlignment="1">
      <alignment horizontal="left" vertical="center"/>
    </xf>
    <xf numFmtId="0" fontId="1" fillId="0" borderId="2" xfId="0" applyFont="1" applyFill="1" applyBorder="1" applyAlignment="1"/>
    <xf numFmtId="0" fontId="23" fillId="0" borderId="2" xfId="0" applyFont="1" applyFill="1" applyBorder="1" applyAlignment="1">
      <alignment horizontal="center"/>
    </xf>
    <xf numFmtId="3" fontId="24" fillId="0" borderId="2" xfId="0" applyNumberFormat="1" applyFont="1" applyFill="1" applyBorder="1" applyAlignment="1">
      <alignment horizontal="right" vertical="center"/>
    </xf>
    <xf numFmtId="178" fontId="1" fillId="0" borderId="0" xfId="0" applyNumberFormat="1" applyFont="1" applyFill="1" applyBorder="1" applyAlignment="1">
      <alignment horizontal="right"/>
    </xf>
    <xf numFmtId="0" fontId="1" fillId="0" borderId="0" xfId="0" applyFont="1" applyFill="1" applyBorder="1" applyAlignment="1">
      <alignment horizontal="right"/>
    </xf>
    <xf numFmtId="0" fontId="2" fillId="0" borderId="0" xfId="0" applyFont="1" applyFill="1" applyBorder="1" applyAlignment="1">
      <alignment horizontal="right" vertical="center"/>
    </xf>
    <xf numFmtId="10" fontId="1" fillId="0" borderId="0" xfId="0" applyNumberFormat="1" applyFont="1" applyFill="1" applyBorder="1" applyAlignment="1"/>
    <xf numFmtId="178" fontId="5" fillId="0" borderId="0" xfId="0" applyNumberFormat="1" applyFont="1" applyFill="1" applyAlignment="1" applyProtection="1">
      <alignment horizontal="right" vertical="center"/>
    </xf>
    <xf numFmtId="178" fontId="6" fillId="0" borderId="0" xfId="0" applyNumberFormat="1" applyFont="1" applyFill="1" applyBorder="1" applyAlignment="1">
      <alignment horizontal="right" vertical="center"/>
    </xf>
    <xf numFmtId="178" fontId="6" fillId="0" borderId="8" xfId="0" applyNumberFormat="1" applyFont="1" applyFill="1" applyBorder="1" applyAlignment="1">
      <alignment horizontal="center" vertical="center"/>
    </xf>
    <xf numFmtId="0" fontId="20" fillId="0" borderId="8" xfId="0" applyFont="1" applyFill="1" applyBorder="1" applyAlignment="1">
      <alignment horizontal="left" vertical="center"/>
    </xf>
    <xf numFmtId="3" fontId="20" fillId="0" borderId="10" xfId="0" applyNumberFormat="1" applyFont="1" applyFill="1" applyBorder="1" applyAlignment="1">
      <alignment horizontal="right" vertical="center"/>
    </xf>
    <xf numFmtId="178" fontId="2" fillId="0" borderId="8" xfId="0" applyNumberFormat="1" applyFont="1" applyFill="1" applyBorder="1" applyAlignment="1">
      <alignment horizontal="right" vertical="center"/>
    </xf>
    <xf numFmtId="178" fontId="20" fillId="0" borderId="8" xfId="0" applyNumberFormat="1" applyFont="1" applyFill="1" applyBorder="1" applyAlignment="1">
      <alignment horizontal="right" vertical="center"/>
    </xf>
    <xf numFmtId="0" fontId="5" fillId="0" borderId="0" xfId="0" applyNumberFormat="1" applyFont="1" applyFill="1" applyAlignment="1" applyProtection="1">
      <alignment horizontal="right" vertical="center"/>
    </xf>
    <xf numFmtId="0" fontId="21" fillId="0" borderId="0" xfId="0" applyNumberFormat="1" applyFont="1" applyFill="1" applyAlignment="1" applyProtection="1">
      <alignment horizontal="right" vertical="center"/>
    </xf>
    <xf numFmtId="0" fontId="6" fillId="0" borderId="0" xfId="0" applyFont="1" applyFill="1" applyBorder="1" applyAlignment="1">
      <alignment horizontal="right" vertical="center"/>
    </xf>
    <xf numFmtId="0" fontId="22" fillId="0" borderId="0" xfId="0" applyFont="1" applyFill="1" applyBorder="1" applyAlignment="1">
      <alignment horizontal="right" vertical="center"/>
    </xf>
    <xf numFmtId="0" fontId="6" fillId="0" borderId="10" xfId="0" applyFont="1" applyFill="1" applyBorder="1" applyAlignment="1">
      <alignment horizontal="center" vertical="center"/>
    </xf>
    <xf numFmtId="10" fontId="20" fillId="0" borderId="2" xfId="0" applyNumberFormat="1" applyFont="1" applyFill="1" applyBorder="1" applyAlignment="1">
      <alignment horizontal="right" vertical="center"/>
    </xf>
    <xf numFmtId="10" fontId="2" fillId="0" borderId="2" xfId="0" applyNumberFormat="1" applyFont="1" applyFill="1" applyBorder="1" applyAlignment="1">
      <alignment horizontal="right" vertical="center"/>
    </xf>
    <xf numFmtId="0" fontId="20" fillId="0" borderId="2" xfId="0" applyNumberFormat="1" applyFont="1" applyFill="1" applyBorder="1" applyAlignment="1" applyProtection="1">
      <alignment horizontal="left" vertical="center"/>
    </xf>
    <xf numFmtId="0" fontId="2" fillId="0" borderId="2" xfId="0" applyNumberFormat="1" applyFont="1" applyFill="1" applyBorder="1" applyAlignment="1" applyProtection="1">
      <alignment horizontal="left" vertical="center"/>
    </xf>
    <xf numFmtId="0" fontId="20" fillId="0" borderId="4" xfId="0" applyNumberFormat="1" applyFont="1" applyFill="1" applyBorder="1" applyAlignment="1" applyProtection="1">
      <alignment vertical="center"/>
    </xf>
    <xf numFmtId="3" fontId="20" fillId="0" borderId="2" xfId="0" applyNumberFormat="1" applyFont="1" applyFill="1" applyBorder="1" applyAlignment="1">
      <alignment horizontal="center" vertical="center"/>
    </xf>
    <xf numFmtId="0" fontId="23" fillId="0" borderId="0" xfId="0" applyFont="1" applyFill="1" applyBorder="1" applyAlignment="1">
      <alignment vertical="center"/>
    </xf>
    <xf numFmtId="0" fontId="25" fillId="0" borderId="0" xfId="0" applyNumberFormat="1" applyFont="1" applyFill="1" applyBorder="1" applyAlignment="1">
      <alignment vertical="center" wrapText="1"/>
    </xf>
    <xf numFmtId="0" fontId="0" fillId="0" borderId="0" xfId="0" applyFill="1">
      <alignment vertical="center"/>
    </xf>
    <xf numFmtId="0" fontId="6" fillId="0" borderId="13" xfId="0" applyNumberFormat="1" applyFont="1" applyFill="1" applyBorder="1" applyAlignment="1" applyProtection="1">
      <alignment vertical="center"/>
    </xf>
    <xf numFmtId="0" fontId="6" fillId="0" borderId="8"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5" xfId="0" applyFont="1" applyFill="1" applyBorder="1" applyAlignment="1">
      <alignment horizontal="center" vertical="center" wrapText="1"/>
    </xf>
    <xf numFmtId="178" fontId="2" fillId="0" borderId="10" xfId="0" applyNumberFormat="1" applyFont="1" applyFill="1" applyBorder="1" applyAlignment="1">
      <alignment horizontal="right" vertical="center"/>
    </xf>
    <xf numFmtId="178" fontId="20" fillId="0" borderId="10" xfId="0" applyNumberFormat="1" applyFont="1" applyFill="1" applyBorder="1" applyAlignment="1">
      <alignment horizontal="right" vertical="center"/>
    </xf>
    <xf numFmtId="0" fontId="2" fillId="0" borderId="8" xfId="0" applyFont="1" applyFill="1" applyBorder="1" applyAlignment="1">
      <alignment horizontal="right" vertical="center"/>
    </xf>
    <xf numFmtId="0" fontId="2" fillId="0" borderId="10" xfId="0" applyFont="1" applyFill="1" applyBorder="1" applyAlignment="1">
      <alignment horizontal="right" vertical="center"/>
    </xf>
    <xf numFmtId="0" fontId="6" fillId="0" borderId="2" xfId="0" applyFont="1" applyFill="1" applyBorder="1" applyAlignment="1">
      <alignment horizontal="center" vertical="center" wrapText="1"/>
    </xf>
    <xf numFmtId="10" fontId="2" fillId="0" borderId="0" xfId="0" applyNumberFormat="1" applyFont="1" applyFill="1" applyBorder="1" applyAlignment="1">
      <alignment vertical="center"/>
    </xf>
    <xf numFmtId="0" fontId="26" fillId="0" borderId="0" xfId="53" applyFont="1" applyAlignment="1">
      <alignment horizontal="center" vertical="center"/>
    </xf>
    <xf numFmtId="178" fontId="6" fillId="0" borderId="0" xfId="0" applyNumberFormat="1" applyFont="1" applyFill="1" applyBorder="1" applyAlignment="1" applyProtection="1">
      <alignment horizontal="right" vertical="center"/>
    </xf>
    <xf numFmtId="10" fontId="22" fillId="0" borderId="0" xfId="0" applyNumberFormat="1" applyFont="1" applyFill="1" applyBorder="1" applyAlignment="1">
      <alignment vertical="center"/>
    </xf>
    <xf numFmtId="10" fontId="6" fillId="0" borderId="0" xfId="0" applyNumberFormat="1" applyFont="1" applyFill="1" applyBorder="1" applyAlignment="1">
      <alignment horizontal="right" vertical="center"/>
    </xf>
    <xf numFmtId="178" fontId="2" fillId="0" borderId="11" xfId="0" applyNumberFormat="1" applyFont="1" applyFill="1" applyBorder="1" applyAlignment="1">
      <alignment horizontal="right" vertical="center"/>
    </xf>
    <xf numFmtId="0" fontId="20" fillId="0" borderId="10" xfId="0" applyFont="1" applyFill="1" applyBorder="1" applyAlignment="1">
      <alignment horizontal="left" vertical="center"/>
    </xf>
    <xf numFmtId="178" fontId="2" fillId="0" borderId="7" xfId="0" applyNumberFormat="1" applyFont="1" applyFill="1" applyBorder="1" applyAlignment="1">
      <alignment horizontal="right" vertical="center"/>
    </xf>
    <xf numFmtId="3" fontId="2" fillId="0" borderId="14" xfId="0" applyNumberFormat="1" applyFont="1" applyFill="1" applyBorder="1" applyAlignment="1">
      <alignment horizontal="right" vertical="center"/>
    </xf>
    <xf numFmtId="3" fontId="2" fillId="0" borderId="9" xfId="0" applyNumberFormat="1" applyFont="1" applyFill="1" applyBorder="1" applyAlignment="1">
      <alignment horizontal="right" vertical="center"/>
    </xf>
    <xf numFmtId="0" fontId="2" fillId="0" borderId="11" xfId="0" applyFont="1" applyFill="1" applyBorder="1" applyAlignment="1">
      <alignment horizontal="left" vertical="center"/>
    </xf>
    <xf numFmtId="0" fontId="20" fillId="0" borderId="11" xfId="0" applyFont="1" applyFill="1" applyBorder="1" applyAlignment="1">
      <alignment horizontal="left" vertical="center"/>
    </xf>
    <xf numFmtId="0" fontId="2" fillId="0" borderId="10" xfId="0" applyFont="1" applyFill="1" applyBorder="1" applyAlignment="1">
      <alignment horizontal="left" vertical="center"/>
    </xf>
    <xf numFmtId="0" fontId="27" fillId="0" borderId="0" xfId="0" applyFont="1" applyFill="1" applyBorder="1" applyAlignment="1">
      <alignment vertical="center"/>
    </xf>
    <xf numFmtId="0" fontId="28" fillId="0" borderId="0" xfId="0" applyFont="1" applyFill="1" applyBorder="1" applyAlignment="1">
      <alignment vertical="center"/>
    </xf>
    <xf numFmtId="0" fontId="29" fillId="0" borderId="0" xfId="0" applyFont="1" applyFill="1" applyBorder="1" applyAlignment="1">
      <alignment vertical="center"/>
    </xf>
    <xf numFmtId="178" fontId="1" fillId="0" borderId="0" xfId="0" applyNumberFormat="1" applyFont="1" applyFill="1" applyBorder="1" applyAlignment="1">
      <alignment horizontal="right" vertical="center"/>
    </xf>
    <xf numFmtId="0" fontId="6" fillId="0" borderId="0" xfId="0" applyNumberFormat="1" applyFont="1" applyFill="1" applyAlignment="1" applyProtection="1">
      <alignment vertical="center"/>
    </xf>
    <xf numFmtId="0" fontId="6" fillId="0" borderId="0" xfId="0" applyNumberFormat="1" applyFont="1" applyFill="1" applyAlignment="1" applyProtection="1">
      <alignment horizontal="right" vertical="center"/>
    </xf>
    <xf numFmtId="0" fontId="6" fillId="0" borderId="0" xfId="0" applyFont="1" applyFill="1" applyBorder="1" applyAlignment="1"/>
    <xf numFmtId="0" fontId="7" fillId="0" borderId="2" xfId="0" applyFont="1" applyFill="1" applyBorder="1" applyAlignment="1">
      <alignment horizontal="center" vertical="center"/>
    </xf>
    <xf numFmtId="178" fontId="7" fillId="0" borderId="2" xfId="0" applyNumberFormat="1" applyFont="1" applyFill="1" applyBorder="1" applyAlignment="1">
      <alignment horizontal="center" vertical="center" wrapText="1"/>
    </xf>
    <xf numFmtId="0" fontId="7" fillId="0" borderId="1" xfId="55" applyFont="1" applyBorder="1" applyAlignment="1">
      <alignment horizontal="center" vertical="center" wrapText="1"/>
    </xf>
    <xf numFmtId="0" fontId="7" fillId="0" borderId="3" xfId="55" applyFont="1" applyBorder="1" applyAlignment="1">
      <alignment horizontal="center" vertical="center" wrapText="1"/>
    </xf>
    <xf numFmtId="0" fontId="7" fillId="0" borderId="3" xfId="0" applyFont="1" applyFill="1" applyBorder="1" applyAlignment="1">
      <alignment vertical="center" shrinkToFit="1"/>
    </xf>
    <xf numFmtId="41" fontId="30" fillId="0" borderId="3" xfId="0" applyNumberFormat="1" applyFont="1" applyFill="1" applyBorder="1" applyAlignment="1">
      <alignment horizontal="right" vertical="center" wrapText="1"/>
    </xf>
    <xf numFmtId="0" fontId="7" fillId="0" borderId="2" xfId="0" applyFont="1" applyFill="1" applyBorder="1" applyAlignment="1">
      <alignment vertical="center" shrinkToFit="1"/>
    </xf>
    <xf numFmtId="41" fontId="30" fillId="0" borderId="2" xfId="0" applyNumberFormat="1" applyFont="1" applyFill="1" applyBorder="1" applyAlignment="1">
      <alignment horizontal="right" vertical="center" wrapText="1"/>
    </xf>
    <xf numFmtId="3" fontId="31" fillId="0" borderId="2" xfId="55" applyNumberFormat="1" applyFont="1" applyBorder="1" applyAlignment="1">
      <alignment horizontal="right" vertical="center"/>
    </xf>
    <xf numFmtId="178" fontId="31" fillId="0" borderId="2" xfId="55" applyNumberFormat="1" applyFont="1" applyBorder="1" applyAlignment="1">
      <alignment horizontal="right" vertical="center"/>
    </xf>
    <xf numFmtId="41" fontId="31" fillId="0" borderId="2" xfId="0" applyNumberFormat="1" applyFont="1" applyFill="1" applyBorder="1" applyAlignment="1">
      <alignment horizontal="right" vertical="center"/>
    </xf>
    <xf numFmtId="41" fontId="30" fillId="0" borderId="2" xfId="0" applyNumberFormat="1" applyFont="1" applyFill="1" applyBorder="1" applyAlignment="1">
      <alignment horizontal="right" vertical="center"/>
    </xf>
    <xf numFmtId="0" fontId="2" fillId="0" borderId="2" xfId="0" applyFont="1" applyFill="1" applyBorder="1" applyAlignment="1">
      <alignment vertical="center" shrinkToFit="1"/>
    </xf>
    <xf numFmtId="178" fontId="32" fillId="0" borderId="0" xfId="0" applyNumberFormat="1" applyFont="1" applyFill="1" applyBorder="1" applyAlignment="1">
      <alignment horizontal="right" vertical="center"/>
    </xf>
    <xf numFmtId="0" fontId="32" fillId="0" borderId="0" xfId="0" applyFont="1" applyFill="1" applyBorder="1" applyAlignment="1">
      <alignment vertical="center"/>
    </xf>
    <xf numFmtId="0" fontId="1" fillId="0" borderId="0" xfId="0" applyFont="1" applyFill="1" applyBorder="1" applyAlignment="1">
      <alignment vertical="center" wrapText="1"/>
    </xf>
    <xf numFmtId="178" fontId="1" fillId="0" borderId="0" xfId="0" applyNumberFormat="1" applyFont="1" applyFill="1" applyBorder="1" applyAlignment="1">
      <alignment horizontal="right"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vertical="center" wrapText="1"/>
    </xf>
    <xf numFmtId="0" fontId="7" fillId="0" borderId="2" xfId="0" applyFont="1" applyFill="1" applyBorder="1" applyAlignment="1">
      <alignment vertical="center" wrapText="1"/>
    </xf>
    <xf numFmtId="10" fontId="30" fillId="0" borderId="3" xfId="3" applyNumberFormat="1" applyFont="1" applyBorder="1" applyAlignment="1">
      <alignment horizontal="right" vertical="center"/>
    </xf>
    <xf numFmtId="10" fontId="30" fillId="0" borderId="2" xfId="0" applyNumberFormat="1" applyFont="1" applyFill="1" applyBorder="1" applyAlignment="1">
      <alignment vertical="center"/>
    </xf>
    <xf numFmtId="10" fontId="28" fillId="0" borderId="0" xfId="0" applyNumberFormat="1" applyFont="1" applyFill="1" applyBorder="1" applyAlignment="1">
      <alignment vertical="center"/>
    </xf>
    <xf numFmtId="10" fontId="31" fillId="0" borderId="3" xfId="3" applyNumberFormat="1" applyFont="1" applyBorder="1" applyAlignment="1">
      <alignment horizontal="right" vertical="center"/>
    </xf>
    <xf numFmtId="10" fontId="31" fillId="0" borderId="2" xfId="0" applyNumberFormat="1" applyFont="1" applyFill="1" applyBorder="1" applyAlignment="1">
      <alignment vertical="center"/>
    </xf>
    <xf numFmtId="0" fontId="0" fillId="0" borderId="0" xfId="0" applyAlignment="1">
      <alignment horizontal="center" vertical="center"/>
    </xf>
    <xf numFmtId="0" fontId="33" fillId="0" borderId="0" xfId="0" applyFont="1" applyAlignment="1">
      <alignment horizontal="center" vertical="center"/>
    </xf>
    <xf numFmtId="0" fontId="34" fillId="0" borderId="2" xfId="0" applyFont="1" applyBorder="1" applyAlignment="1">
      <alignment horizontal="center" vertical="center"/>
    </xf>
    <xf numFmtId="0" fontId="0" fillId="0" borderId="2" xfId="0" applyBorder="1" applyAlignment="1">
      <alignment horizontal="center" vertical="center"/>
    </xf>
    <xf numFmtId="0" fontId="35" fillId="0" borderId="2" xfId="0" applyFont="1" applyBorder="1" applyAlignment="1">
      <alignment horizontal="left"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绩效_5" xfId="49"/>
    <cellStyle name="常规_绩效_4" xfId="50"/>
    <cellStyle name="常规_Sheet5_Sheet6" xfId="51"/>
    <cellStyle name="常规_绩效" xfId="52"/>
    <cellStyle name="常规_Sheet9" xfId="53"/>
    <cellStyle name="常规_Sheet5" xfId="54"/>
    <cellStyle name="常规_Sheet3" xfId="5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tyles" Target="styles.xml"/><Relationship Id="rId24" Type="http://schemas.openxmlformats.org/officeDocument/2006/relationships/sharedStrings" Target="sharedString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23"/>
  <sheetViews>
    <sheetView tabSelected="1" workbookViewId="0">
      <selection activeCell="J12" sqref="J12"/>
    </sheetView>
  </sheetViews>
  <sheetFormatPr defaultColWidth="9.025" defaultRowHeight="13.5" outlineLevelCol="1"/>
  <cols>
    <col min="1" max="1" width="21.9083333333333" style="196" customWidth="1"/>
    <col min="2" max="2" width="58.55" style="196" customWidth="1"/>
  </cols>
  <sheetData>
    <row r="1" ht="28" customHeight="1" spans="1:2">
      <c r="A1" s="197" t="s">
        <v>0</v>
      </c>
      <c r="B1" s="197"/>
    </row>
    <row r="2" ht="30" customHeight="1" spans="1:2">
      <c r="A2" s="198" t="s">
        <v>1</v>
      </c>
      <c r="B2" s="198" t="s">
        <v>2</v>
      </c>
    </row>
    <row r="3" ht="30" customHeight="1" spans="1:2">
      <c r="A3" s="199" t="s">
        <v>3</v>
      </c>
      <c r="B3" s="200" t="s">
        <v>4</v>
      </c>
    </row>
    <row r="4" ht="30" customHeight="1" spans="1:2">
      <c r="A4" s="199" t="s">
        <v>5</v>
      </c>
      <c r="B4" s="200" t="s">
        <v>6</v>
      </c>
    </row>
    <row r="5" ht="30" customHeight="1" spans="1:2">
      <c r="A5" s="199" t="s">
        <v>7</v>
      </c>
      <c r="B5" s="200" t="s">
        <v>8</v>
      </c>
    </row>
    <row r="6" ht="30" customHeight="1" spans="1:2">
      <c r="A6" s="199" t="s">
        <v>9</v>
      </c>
      <c r="B6" s="200" t="s">
        <v>10</v>
      </c>
    </row>
    <row r="7" ht="30" customHeight="1" spans="1:2">
      <c r="A7" s="199" t="s">
        <v>11</v>
      </c>
      <c r="B7" s="200" t="s">
        <v>12</v>
      </c>
    </row>
    <row r="8" ht="30" customHeight="1" spans="1:2">
      <c r="A8" s="199" t="s">
        <v>13</v>
      </c>
      <c r="B8" s="200" t="s">
        <v>14</v>
      </c>
    </row>
    <row r="9" ht="30" customHeight="1" spans="1:2">
      <c r="A9" s="199" t="s">
        <v>15</v>
      </c>
      <c r="B9" s="200" t="s">
        <v>16</v>
      </c>
    </row>
    <row r="10" ht="30" customHeight="1" spans="1:2">
      <c r="A10" s="199" t="s">
        <v>17</v>
      </c>
      <c r="B10" s="200" t="s">
        <v>18</v>
      </c>
    </row>
    <row r="11" ht="30" customHeight="1" spans="1:2">
      <c r="A11" s="199" t="s">
        <v>19</v>
      </c>
      <c r="B11" s="200" t="s">
        <v>20</v>
      </c>
    </row>
    <row r="12" ht="30" customHeight="1" spans="1:2">
      <c r="A12" s="199" t="s">
        <v>21</v>
      </c>
      <c r="B12" s="200" t="s">
        <v>22</v>
      </c>
    </row>
    <row r="13" ht="30" customHeight="1" spans="1:2">
      <c r="A13" s="199" t="s">
        <v>23</v>
      </c>
      <c r="B13" s="200" t="s">
        <v>24</v>
      </c>
    </row>
    <row r="14" ht="30" customHeight="1" spans="1:2">
      <c r="A14" s="199" t="s">
        <v>25</v>
      </c>
      <c r="B14" s="200" t="s">
        <v>26</v>
      </c>
    </row>
    <row r="15" ht="30" customHeight="1" spans="1:2">
      <c r="A15" s="199" t="s">
        <v>27</v>
      </c>
      <c r="B15" s="200" t="s">
        <v>28</v>
      </c>
    </row>
    <row r="16" ht="30" customHeight="1" spans="1:2">
      <c r="A16" s="199" t="s">
        <v>29</v>
      </c>
      <c r="B16" s="200" t="s">
        <v>30</v>
      </c>
    </row>
    <row r="17" ht="30" customHeight="1" spans="1:2">
      <c r="A17" s="199" t="s">
        <v>31</v>
      </c>
      <c r="B17" s="200" t="s">
        <v>32</v>
      </c>
    </row>
    <row r="18" ht="30" customHeight="1" spans="1:2">
      <c r="A18" s="199" t="s">
        <v>33</v>
      </c>
      <c r="B18" s="200" t="s">
        <v>34</v>
      </c>
    </row>
    <row r="19" ht="30" customHeight="1" spans="1:2">
      <c r="A19" s="199" t="s">
        <v>35</v>
      </c>
      <c r="B19" s="200" t="s">
        <v>36</v>
      </c>
    </row>
    <row r="20" ht="30" customHeight="1" spans="1:2">
      <c r="A20" s="199" t="s">
        <v>37</v>
      </c>
      <c r="B20" s="200" t="s">
        <v>38</v>
      </c>
    </row>
    <row r="21" ht="30" customHeight="1" spans="1:2">
      <c r="A21" s="199" t="s">
        <v>39</v>
      </c>
      <c r="B21" s="200" t="s">
        <v>40</v>
      </c>
    </row>
    <row r="22" ht="30" customHeight="1" spans="1:2">
      <c r="A22" s="199" t="s">
        <v>41</v>
      </c>
      <c r="B22" s="200" t="s">
        <v>42</v>
      </c>
    </row>
    <row r="23" ht="30" customHeight="1" spans="1:2">
      <c r="A23" s="199" t="s">
        <v>43</v>
      </c>
      <c r="B23" s="200" t="s">
        <v>44</v>
      </c>
    </row>
  </sheetData>
  <mergeCells count="1">
    <mergeCell ref="A1:B1"/>
  </mergeCells>
  <pageMargins left="1.0625" right="0.75" top="0.865972222222222" bottom="0.826388888888889" header="0.5" footer="0.5"/>
  <pageSetup paperSize="9" scale="96"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9"/>
  <sheetViews>
    <sheetView workbookViewId="0">
      <selection activeCell="Y9" sqref="Y9"/>
    </sheetView>
  </sheetViews>
  <sheetFormatPr defaultColWidth="6" defaultRowHeight="14.25" outlineLevelCol="7"/>
  <cols>
    <col min="1" max="1" width="27.5" style="1" customWidth="1"/>
    <col min="2" max="3" width="11.875" style="166" customWidth="1"/>
    <col min="4" max="4" width="12.375" style="1" customWidth="1"/>
    <col min="5" max="5" width="17.25" style="1" customWidth="1"/>
    <col min="6" max="6" width="15.375" style="1" customWidth="1"/>
    <col min="7" max="7" width="6" style="1"/>
    <col min="8" max="8" width="9.25" style="1"/>
    <col min="9" max="16384" width="6" style="1"/>
  </cols>
  <sheetData>
    <row r="1" s="54" customFormat="1" ht="40" customHeight="1" spans="1:6">
      <c r="A1" s="69" t="s">
        <v>45</v>
      </c>
      <c r="B1" s="69"/>
      <c r="C1" s="69"/>
      <c r="D1" s="69"/>
      <c r="E1" s="69"/>
      <c r="F1" s="69"/>
    </row>
    <row r="2" s="54" customFormat="1" ht="22" customHeight="1" spans="1:6">
      <c r="A2" s="167" t="s">
        <v>3</v>
      </c>
      <c r="B2" s="167"/>
      <c r="C2" s="168"/>
      <c r="D2" s="169"/>
      <c r="E2" s="169"/>
      <c r="F2" s="168" t="s">
        <v>46</v>
      </c>
    </row>
    <row r="3" s="163" customFormat="1" ht="16" customHeight="1" spans="1:6">
      <c r="A3" s="170" t="s">
        <v>47</v>
      </c>
      <c r="B3" s="171" t="s">
        <v>48</v>
      </c>
      <c r="C3" s="171" t="s">
        <v>49</v>
      </c>
      <c r="D3" s="172" t="s">
        <v>50</v>
      </c>
      <c r="E3" s="187" t="s">
        <v>51</v>
      </c>
      <c r="F3" s="188" t="s">
        <v>52</v>
      </c>
    </row>
    <row r="4" s="163" customFormat="1" ht="24" customHeight="1" spans="1:6">
      <c r="A4" s="170"/>
      <c r="B4" s="171"/>
      <c r="C4" s="171"/>
      <c r="D4" s="173"/>
      <c r="E4" s="189"/>
      <c r="F4" s="190"/>
    </row>
    <row r="5" s="164" customFormat="1" ht="29.3" customHeight="1" spans="1:8">
      <c r="A5" s="174" t="s">
        <v>53</v>
      </c>
      <c r="B5" s="175">
        <f>B6+B19</f>
        <v>36280</v>
      </c>
      <c r="C5" s="175">
        <f>C6+C19</f>
        <v>36280</v>
      </c>
      <c r="D5" s="175">
        <f>D6+D19</f>
        <v>37213</v>
      </c>
      <c r="E5" s="191">
        <f t="shared" ref="E5:E13" si="0">D5/B5</f>
        <v>1.02571664829107</v>
      </c>
      <c r="F5" s="192">
        <v>1.07701435517481</v>
      </c>
      <c r="H5" s="193"/>
    </row>
    <row r="6" s="164" customFormat="1" ht="29.3" customHeight="1" spans="1:8">
      <c r="A6" s="176" t="s">
        <v>54</v>
      </c>
      <c r="B6" s="177">
        <f>SUM(B7:B18)</f>
        <v>28080</v>
      </c>
      <c r="C6" s="177">
        <f>SUM(C7:C18)</f>
        <v>28080</v>
      </c>
      <c r="D6" s="177">
        <f>SUM(D7:D18)</f>
        <v>26788</v>
      </c>
      <c r="E6" s="191">
        <f t="shared" si="0"/>
        <v>0.953988603988604</v>
      </c>
      <c r="F6" s="192">
        <v>1.0562258496964</v>
      </c>
      <c r="H6" s="193"/>
    </row>
    <row r="7" s="165" customFormat="1" ht="29.3" customHeight="1" spans="1:8">
      <c r="A7" s="76" t="s">
        <v>55</v>
      </c>
      <c r="B7" s="59">
        <v>10000</v>
      </c>
      <c r="C7" s="59">
        <v>10000</v>
      </c>
      <c r="D7" s="178">
        <v>9270</v>
      </c>
      <c r="E7" s="194">
        <f t="shared" si="0"/>
        <v>0.927</v>
      </c>
      <c r="F7" s="195">
        <v>0.895392639814547</v>
      </c>
      <c r="H7" s="193"/>
    </row>
    <row r="8" s="165" customFormat="1" ht="29.3" customHeight="1" spans="1:8">
      <c r="A8" s="76" t="s">
        <v>56</v>
      </c>
      <c r="B8" s="59">
        <v>1800</v>
      </c>
      <c r="C8" s="59">
        <v>1800</v>
      </c>
      <c r="D8" s="179">
        <v>1419</v>
      </c>
      <c r="E8" s="194">
        <f t="shared" si="0"/>
        <v>0.788333333333333</v>
      </c>
      <c r="F8" s="195">
        <v>1.13884430176565</v>
      </c>
      <c r="H8" s="193"/>
    </row>
    <row r="9" s="165" customFormat="1" ht="29.3" customHeight="1" spans="1:8">
      <c r="A9" s="76" t="s">
        <v>57</v>
      </c>
      <c r="B9" s="179">
        <v>3200</v>
      </c>
      <c r="C9" s="179">
        <v>3200</v>
      </c>
      <c r="D9" s="179">
        <v>3856</v>
      </c>
      <c r="E9" s="194">
        <f t="shared" si="0"/>
        <v>1.205</v>
      </c>
      <c r="F9" s="195">
        <v>1.23867651782846</v>
      </c>
      <c r="H9" s="193"/>
    </row>
    <row r="10" s="165" customFormat="1" ht="29.3" customHeight="1" spans="1:8">
      <c r="A10" s="76" t="s">
        <v>58</v>
      </c>
      <c r="B10" s="179">
        <v>500</v>
      </c>
      <c r="C10" s="179">
        <v>500</v>
      </c>
      <c r="D10" s="179">
        <v>422</v>
      </c>
      <c r="E10" s="194">
        <f t="shared" si="0"/>
        <v>0.844</v>
      </c>
      <c r="F10" s="195">
        <v>0.946188340807175</v>
      </c>
      <c r="H10" s="193"/>
    </row>
    <row r="11" s="165" customFormat="1" ht="29.3" customHeight="1" spans="1:8">
      <c r="A11" s="76" t="s">
        <v>59</v>
      </c>
      <c r="B11" s="179">
        <v>500</v>
      </c>
      <c r="C11" s="179">
        <v>500</v>
      </c>
      <c r="D11" s="179">
        <v>274</v>
      </c>
      <c r="E11" s="194">
        <f t="shared" si="0"/>
        <v>0.548</v>
      </c>
      <c r="F11" s="195">
        <v>1.1004016064257</v>
      </c>
      <c r="H11" s="193"/>
    </row>
    <row r="12" s="165" customFormat="1" ht="29.3" customHeight="1" spans="1:8">
      <c r="A12" s="76" t="s">
        <v>60</v>
      </c>
      <c r="B12" s="179">
        <v>3200</v>
      </c>
      <c r="C12" s="179">
        <v>3200</v>
      </c>
      <c r="D12" s="179">
        <v>2919</v>
      </c>
      <c r="E12" s="194">
        <f t="shared" si="0"/>
        <v>0.9121875</v>
      </c>
      <c r="F12" s="195">
        <v>1.06493980299161</v>
      </c>
      <c r="H12" s="193"/>
    </row>
    <row r="13" s="165" customFormat="1" ht="29.3" customHeight="1" spans="1:8">
      <c r="A13" s="76" t="s">
        <v>61</v>
      </c>
      <c r="B13" s="179">
        <v>480</v>
      </c>
      <c r="C13" s="179">
        <v>480</v>
      </c>
      <c r="D13" s="179">
        <v>291</v>
      </c>
      <c r="E13" s="194">
        <f t="shared" si="0"/>
        <v>0.60625</v>
      </c>
      <c r="F13" s="195">
        <v>1.12790697674419</v>
      </c>
      <c r="H13" s="193"/>
    </row>
    <row r="14" s="165" customFormat="1" ht="29.3" customHeight="1" spans="1:8">
      <c r="A14" s="76" t="s">
        <v>62</v>
      </c>
      <c r="B14" s="179"/>
      <c r="C14" s="179"/>
      <c r="D14" s="179">
        <v>1</v>
      </c>
      <c r="E14" s="194"/>
      <c r="F14" s="195">
        <v>0.5</v>
      </c>
      <c r="H14" s="193"/>
    </row>
    <row r="15" s="165" customFormat="1" ht="29.3" customHeight="1" spans="1:8">
      <c r="A15" s="76" t="s">
        <v>63</v>
      </c>
      <c r="B15" s="179">
        <v>3500</v>
      </c>
      <c r="C15" s="179">
        <v>3500</v>
      </c>
      <c r="D15" s="179">
        <v>3271</v>
      </c>
      <c r="E15" s="194">
        <f t="shared" ref="E15:E26" si="1">D15/B15</f>
        <v>0.934571428571429</v>
      </c>
      <c r="F15" s="195">
        <v>0.989712556732224</v>
      </c>
      <c r="H15" s="193"/>
    </row>
    <row r="16" s="165" customFormat="1" ht="29.3" customHeight="1" spans="1:8">
      <c r="A16" s="76" t="s">
        <v>64</v>
      </c>
      <c r="B16" s="180">
        <v>200</v>
      </c>
      <c r="C16" s="180">
        <v>200</v>
      </c>
      <c r="D16" s="180">
        <v>1218</v>
      </c>
      <c r="E16" s="194"/>
      <c r="F16" s="195">
        <v>58</v>
      </c>
      <c r="H16" s="193"/>
    </row>
    <row r="17" s="165" customFormat="1" ht="29.3" customHeight="1" spans="1:8">
      <c r="A17" s="76" t="s">
        <v>65</v>
      </c>
      <c r="B17" s="179">
        <v>4700</v>
      </c>
      <c r="C17" s="179">
        <v>4700</v>
      </c>
      <c r="D17" s="179">
        <v>3811</v>
      </c>
      <c r="E17" s="194">
        <f t="shared" si="1"/>
        <v>0.810851063829787</v>
      </c>
      <c r="F17" s="195">
        <v>1.05247169290251</v>
      </c>
      <c r="H17" s="193"/>
    </row>
    <row r="18" s="165" customFormat="1" ht="29.3" customHeight="1" spans="1:8">
      <c r="A18" s="76" t="s">
        <v>66</v>
      </c>
      <c r="B18" s="179"/>
      <c r="C18" s="179"/>
      <c r="D18" s="179">
        <v>36</v>
      </c>
      <c r="E18" s="179"/>
      <c r="F18" s="195">
        <v>5.14285714285714</v>
      </c>
      <c r="H18" s="193"/>
    </row>
    <row r="19" s="164" customFormat="1" ht="29.3" customHeight="1" spans="1:8">
      <c r="A19" s="176" t="s">
        <v>67</v>
      </c>
      <c r="B19" s="181">
        <f>B20+B23+B24+B25+B26</f>
        <v>8200</v>
      </c>
      <c r="C19" s="181">
        <f>C20+C23+C24+C25+C26</f>
        <v>8200</v>
      </c>
      <c r="D19" s="181">
        <f>D20+D23+D24+D25+D26</f>
        <v>10425</v>
      </c>
      <c r="E19" s="191">
        <f t="shared" si="1"/>
        <v>1.27134146341463</v>
      </c>
      <c r="F19" s="192">
        <v>1.13438520130577</v>
      </c>
      <c r="H19" s="193"/>
    </row>
    <row r="20" s="165" customFormat="1" ht="29.3" customHeight="1" spans="1:8">
      <c r="A20" s="76" t="s">
        <v>68</v>
      </c>
      <c r="B20" s="179">
        <v>650</v>
      </c>
      <c r="C20" s="179">
        <v>650</v>
      </c>
      <c r="D20" s="180">
        <v>1055</v>
      </c>
      <c r="E20" s="194">
        <f t="shared" si="1"/>
        <v>1.62307692307692</v>
      </c>
      <c r="F20" s="195">
        <v>1.1867266591676</v>
      </c>
      <c r="H20" s="193"/>
    </row>
    <row r="21" s="165" customFormat="1" ht="29.3" customHeight="1" spans="1:8">
      <c r="A21" s="76" t="s">
        <v>69</v>
      </c>
      <c r="B21" s="179">
        <v>200</v>
      </c>
      <c r="C21" s="179">
        <v>200</v>
      </c>
      <c r="D21" s="180">
        <v>178</v>
      </c>
      <c r="E21" s="194">
        <f t="shared" si="1"/>
        <v>0.89</v>
      </c>
      <c r="F21" s="195">
        <v>0.946808510638298</v>
      </c>
      <c r="H21" s="193"/>
    </row>
    <row r="22" s="165" customFormat="1" ht="29.3" customHeight="1" spans="1:8">
      <c r="A22" s="182" t="s">
        <v>70</v>
      </c>
      <c r="B22" s="179">
        <v>450</v>
      </c>
      <c r="C22" s="179">
        <v>450</v>
      </c>
      <c r="D22" s="180">
        <v>877</v>
      </c>
      <c r="E22" s="194">
        <f t="shared" si="1"/>
        <v>1.94888888888889</v>
      </c>
      <c r="F22" s="195">
        <v>1.25106990014265</v>
      </c>
      <c r="H22" s="193"/>
    </row>
    <row r="23" s="165" customFormat="1" ht="29.3" customHeight="1" spans="1:8">
      <c r="A23" s="182" t="s">
        <v>71</v>
      </c>
      <c r="B23" s="179">
        <v>1200</v>
      </c>
      <c r="C23" s="179">
        <v>1200</v>
      </c>
      <c r="D23" s="180">
        <v>543</v>
      </c>
      <c r="E23" s="194">
        <f t="shared" si="1"/>
        <v>0.4525</v>
      </c>
      <c r="F23" s="195">
        <v>0.578891257995736</v>
      </c>
      <c r="H23" s="193"/>
    </row>
    <row r="24" s="165" customFormat="1" ht="29.3" customHeight="1" spans="1:8">
      <c r="A24" s="76" t="s">
        <v>72</v>
      </c>
      <c r="B24" s="179">
        <v>700</v>
      </c>
      <c r="C24" s="179">
        <v>700</v>
      </c>
      <c r="D24" s="180">
        <v>744</v>
      </c>
      <c r="E24" s="194">
        <f t="shared" si="1"/>
        <v>1.06285714285714</v>
      </c>
      <c r="F24" s="195">
        <v>0.437647058823529</v>
      </c>
      <c r="H24" s="193"/>
    </row>
    <row r="25" s="165" customFormat="1" ht="29.3" customHeight="1" spans="1:8">
      <c r="A25" s="182" t="s">
        <v>73</v>
      </c>
      <c r="B25" s="179">
        <v>5600</v>
      </c>
      <c r="C25" s="179">
        <v>5600</v>
      </c>
      <c r="D25" s="180">
        <v>7996</v>
      </c>
      <c r="E25" s="194">
        <f t="shared" si="1"/>
        <v>1.42785714285714</v>
      </c>
      <c r="F25" s="195">
        <v>1.44254014071802</v>
      </c>
      <c r="H25" s="193"/>
    </row>
    <row r="26" s="1" customFormat="1" ht="29.3" customHeight="1" spans="1:8">
      <c r="A26" s="76" t="s">
        <v>74</v>
      </c>
      <c r="B26" s="179">
        <v>50</v>
      </c>
      <c r="C26" s="179">
        <v>50</v>
      </c>
      <c r="D26" s="180">
        <v>87</v>
      </c>
      <c r="E26" s="194">
        <f t="shared" si="1"/>
        <v>1.74</v>
      </c>
      <c r="F26" s="195">
        <v>0.725</v>
      </c>
      <c r="H26" s="193"/>
    </row>
    <row r="27" s="1" customFormat="1" ht="15" spans="2:6">
      <c r="B27" s="183"/>
      <c r="C27" s="183"/>
      <c r="D27" s="184"/>
      <c r="E27" s="184"/>
      <c r="F27" s="184"/>
    </row>
    <row r="28" s="1" customFormat="1" spans="2:3">
      <c r="B28" s="166"/>
      <c r="C28" s="166"/>
    </row>
    <row r="29" s="1" customFormat="1" ht="33.75" customHeight="1" spans="1:5">
      <c r="A29" s="185"/>
      <c r="B29" s="186"/>
      <c r="C29" s="186"/>
      <c r="D29" s="185"/>
      <c r="E29" s="185"/>
    </row>
  </sheetData>
  <mergeCells count="7">
    <mergeCell ref="A1:F1"/>
    <mergeCell ref="A3:A4"/>
    <mergeCell ref="B3:B4"/>
    <mergeCell ref="C3:C4"/>
    <mergeCell ref="D3:D4"/>
    <mergeCell ref="E3:E4"/>
    <mergeCell ref="F3:F4"/>
  </mergeCells>
  <printOptions horizontalCentered="1"/>
  <pageMargins left="0.747916666666667" right="0.590277777777778" top="0.786805555555556" bottom="0.511805555555556" header="0.511805555555556" footer="0.511805555555556"/>
  <pageSetup paperSize="9" scale="86" fitToHeight="0" orientation="portrait" useFirstPageNumber="1"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334"/>
  <sheetViews>
    <sheetView workbookViewId="0">
      <selection activeCell="D11" sqref="D11"/>
    </sheetView>
  </sheetViews>
  <sheetFormatPr defaultColWidth="12.9416666666667" defaultRowHeight="17" customHeight="1" outlineLevelCol="7"/>
  <cols>
    <col min="1" max="1" width="16.875" style="54" customWidth="1"/>
    <col min="2" max="2" width="31" style="54" customWidth="1"/>
    <col min="3" max="3" width="11.75" style="114" customWidth="1"/>
    <col min="4" max="4" width="13" style="114" customWidth="1"/>
    <col min="5" max="5" width="12.5" style="54" customWidth="1"/>
    <col min="6" max="7" width="10.625" style="150" customWidth="1"/>
    <col min="8" max="243" width="12.9416666666667" style="54" customWidth="1"/>
    <col min="244" max="16370" width="9.55833333333333" style="54"/>
    <col min="16371" max="16384" width="12.9416666666667" style="54"/>
  </cols>
  <sheetData>
    <row r="1" s="54" customFormat="1" ht="34" customHeight="1" spans="1:7">
      <c r="A1" s="151" t="s">
        <v>6</v>
      </c>
      <c r="B1" s="151"/>
      <c r="C1" s="151"/>
      <c r="D1" s="151"/>
      <c r="E1" s="151"/>
      <c r="F1" s="151"/>
      <c r="G1" s="151"/>
    </row>
    <row r="2" s="54" customFormat="1" ht="18" customHeight="1" spans="1:7">
      <c r="A2" s="55" t="s">
        <v>5</v>
      </c>
      <c r="B2" s="55"/>
      <c r="C2" s="152"/>
      <c r="D2" s="152"/>
      <c r="E2" s="65"/>
      <c r="F2" s="153"/>
      <c r="G2" s="154" t="s">
        <v>75</v>
      </c>
    </row>
    <row r="3" s="54" customFormat="1" ht="39" customHeight="1" spans="1:7">
      <c r="A3" s="94" t="s">
        <v>76</v>
      </c>
      <c r="B3" s="94" t="s">
        <v>77</v>
      </c>
      <c r="C3" s="120" t="s">
        <v>48</v>
      </c>
      <c r="D3" s="120" t="s">
        <v>49</v>
      </c>
      <c r="E3" s="129" t="s">
        <v>50</v>
      </c>
      <c r="F3" s="86" t="s">
        <v>51</v>
      </c>
      <c r="G3" s="86" t="s">
        <v>52</v>
      </c>
    </row>
    <row r="4" s="54" customFormat="1" ht="24" customHeight="1" spans="1:7">
      <c r="A4" s="81"/>
      <c r="B4" s="94" t="s">
        <v>78</v>
      </c>
      <c r="C4" s="122">
        <f>SUM(C5,C253,C293,C312,C402,C454,C510,C566,C695,C778,C850,C873,C976,C1028,C1092,C1112,C1142,C1152,C1197,C1216,C1261,C1312,C1315,C1328,C1311)</f>
        <v>167000</v>
      </c>
      <c r="D4" s="122">
        <f>SUM(D5,D253,D293,D312,D402,D454,D510,D566,D695,D778,D850,D873,D976,D1028,D1092,D1112,D1142,D1152,D1197,D1216,D1261,D1312,D1315,D1328)</f>
        <v>275018</v>
      </c>
      <c r="E4" s="122">
        <f>SUM(E5,E253,E293,E312,E402,E454,E510,E566,E695,E778,E850,E873,E976,E1028,E1092,E1112,E1142,E1152,E1197,E1216,E1261,E1312,E1315,E1328)</f>
        <v>222268</v>
      </c>
      <c r="F4" s="87">
        <f>E4/D4</f>
        <v>0.808194372731967</v>
      </c>
      <c r="G4" s="87">
        <v>1.01743576597897</v>
      </c>
    </row>
    <row r="5" s="54" customFormat="1" customHeight="1" spans="1:7">
      <c r="A5" s="81">
        <v>201</v>
      </c>
      <c r="B5" s="121" t="s">
        <v>79</v>
      </c>
      <c r="C5" s="122">
        <f>C6+C18+C27+C37+C48+C59+C70+C78+C87+C100+C109+C120+C132+C139+C147+C153+C160+C167+C174+C181+C188+C196+C202+C208+C215+C230+C237+C244+C250</f>
        <v>15713</v>
      </c>
      <c r="D5" s="122">
        <f>D6+D18+D27+D37+D48+D59+D70+D78+D87+D100+D109+D120+D132+D139+D147+D153+D160+D167+D174+D181+D188+D196+D202+D208+D215+D230+D237+D244+D250</f>
        <v>18650</v>
      </c>
      <c r="E5" s="122">
        <f>E6+E18+E27+E37+E48+E59+E70+E78+E87+E100+E109+E120+E132+E139+E147+E153+E160+E167+E174+E181+E188+E196+E202+E208+E215+E230+E237+E244+E250</f>
        <v>17360</v>
      </c>
      <c r="F5" s="87">
        <f>E5/D5</f>
        <v>0.93083109919571</v>
      </c>
      <c r="G5" s="87">
        <v>1.26891309114831</v>
      </c>
    </row>
    <row r="6" s="54" customFormat="1" customHeight="1" spans="1:7">
      <c r="A6" s="81">
        <v>20101</v>
      </c>
      <c r="B6" s="121" t="s">
        <v>80</v>
      </c>
      <c r="C6" s="124">
        <v>467</v>
      </c>
      <c r="D6" s="124">
        <v>424</v>
      </c>
      <c r="E6" s="122">
        <f>SUM(E7:E17)</f>
        <v>373</v>
      </c>
      <c r="F6" s="87">
        <f>E6/D6</f>
        <v>0.879716981132076</v>
      </c>
      <c r="G6" s="87">
        <v>0.956410256410256</v>
      </c>
    </row>
    <row r="7" s="54" customFormat="1" customHeight="1" spans="1:7">
      <c r="A7" s="81">
        <v>2010101</v>
      </c>
      <c r="B7" s="81" t="s">
        <v>81</v>
      </c>
      <c r="C7" s="123"/>
      <c r="D7" s="123"/>
      <c r="E7" s="91">
        <v>315</v>
      </c>
      <c r="F7" s="88"/>
      <c r="G7" s="88">
        <v>0.94311377245509</v>
      </c>
    </row>
    <row r="8" s="54" customFormat="1" customHeight="1" spans="1:7">
      <c r="A8" s="81">
        <v>2010102</v>
      </c>
      <c r="B8" s="81" t="s">
        <v>82</v>
      </c>
      <c r="C8" s="123"/>
      <c r="D8" s="123"/>
      <c r="E8" s="91">
        <v>3</v>
      </c>
      <c r="F8" s="88"/>
      <c r="G8" s="88"/>
    </row>
    <row r="9" s="54" customFormat="1" customHeight="1" spans="1:7">
      <c r="A9" s="81">
        <v>2010103</v>
      </c>
      <c r="B9" s="81" t="s">
        <v>83</v>
      </c>
      <c r="C9" s="123"/>
      <c r="D9" s="123"/>
      <c r="E9" s="91"/>
      <c r="F9" s="88"/>
      <c r="G9" s="88"/>
    </row>
    <row r="10" s="54" customFormat="1" customHeight="1" spans="1:7">
      <c r="A10" s="81">
        <v>2010104</v>
      </c>
      <c r="B10" s="81" t="s">
        <v>84</v>
      </c>
      <c r="C10" s="123"/>
      <c r="D10" s="123"/>
      <c r="E10" s="91">
        <v>10</v>
      </c>
      <c r="F10" s="88"/>
      <c r="G10" s="88">
        <v>0.666666666666667</v>
      </c>
    </row>
    <row r="11" s="54" customFormat="1" customHeight="1" spans="1:7">
      <c r="A11" s="81">
        <v>2010105</v>
      </c>
      <c r="B11" s="81" t="s">
        <v>85</v>
      </c>
      <c r="C11" s="123"/>
      <c r="D11" s="123"/>
      <c r="E11" s="91">
        <v>2</v>
      </c>
      <c r="F11" s="88"/>
      <c r="G11" s="88"/>
    </row>
    <row r="12" s="54" customFormat="1" customHeight="1" spans="1:7">
      <c r="A12" s="81">
        <v>2010106</v>
      </c>
      <c r="B12" s="81" t="s">
        <v>86</v>
      </c>
      <c r="C12" s="123"/>
      <c r="D12" s="123"/>
      <c r="E12" s="91">
        <v>1</v>
      </c>
      <c r="F12" s="88"/>
      <c r="G12" s="88"/>
    </row>
    <row r="13" s="54" customFormat="1" customHeight="1" spans="1:7">
      <c r="A13" s="81">
        <v>2010107</v>
      </c>
      <c r="B13" s="81" t="s">
        <v>87</v>
      </c>
      <c r="C13" s="123"/>
      <c r="D13" s="123"/>
      <c r="E13" s="91">
        <v>19</v>
      </c>
      <c r="F13" s="88"/>
      <c r="G13" s="88"/>
    </row>
    <row r="14" s="54" customFormat="1" customHeight="1" spans="1:7">
      <c r="A14" s="81">
        <v>2010108</v>
      </c>
      <c r="B14" s="81" t="s">
        <v>88</v>
      </c>
      <c r="C14" s="123"/>
      <c r="D14" s="123"/>
      <c r="E14" s="91">
        <v>23</v>
      </c>
      <c r="F14" s="88"/>
      <c r="G14" s="88">
        <v>0.741935483870968</v>
      </c>
    </row>
    <row r="15" s="54" customFormat="1" customHeight="1" spans="1:7">
      <c r="A15" s="81">
        <v>2010109</v>
      </c>
      <c r="B15" s="81" t="s">
        <v>89</v>
      </c>
      <c r="C15" s="123"/>
      <c r="D15" s="123"/>
      <c r="E15" s="91"/>
      <c r="F15" s="88"/>
      <c r="G15" s="88"/>
    </row>
    <row r="16" s="54" customFormat="1" customHeight="1" spans="1:7">
      <c r="A16" s="81">
        <v>2010150</v>
      </c>
      <c r="B16" s="81" t="s">
        <v>90</v>
      </c>
      <c r="C16" s="123"/>
      <c r="D16" s="123"/>
      <c r="E16" s="91"/>
      <c r="F16" s="88"/>
      <c r="G16" s="88"/>
    </row>
    <row r="17" s="54" customFormat="1" customHeight="1" spans="1:7">
      <c r="A17" s="81">
        <v>2010199</v>
      </c>
      <c r="B17" s="81" t="s">
        <v>91</v>
      </c>
      <c r="C17" s="123"/>
      <c r="D17" s="123"/>
      <c r="E17" s="91"/>
      <c r="F17" s="88"/>
      <c r="G17" s="88">
        <v>0</v>
      </c>
    </row>
    <row r="18" s="54" customFormat="1" customHeight="1" spans="1:7">
      <c r="A18" s="81">
        <v>20102</v>
      </c>
      <c r="B18" s="121" t="s">
        <v>92</v>
      </c>
      <c r="C18" s="124">
        <v>479</v>
      </c>
      <c r="D18" s="124">
        <v>456</v>
      </c>
      <c r="E18" s="122">
        <f>SUM(E19:E26)</f>
        <v>448</v>
      </c>
      <c r="F18" s="87">
        <f>E18/D18</f>
        <v>0.982456140350877</v>
      </c>
      <c r="G18" s="87">
        <v>1.04428904428904</v>
      </c>
    </row>
    <row r="19" s="54" customFormat="1" customHeight="1" spans="1:7">
      <c r="A19" s="81">
        <v>2010201</v>
      </c>
      <c r="B19" s="81" t="s">
        <v>81</v>
      </c>
      <c r="C19" s="123"/>
      <c r="D19" s="123"/>
      <c r="E19" s="91">
        <v>367</v>
      </c>
      <c r="F19" s="88"/>
      <c r="G19" s="88">
        <v>1</v>
      </c>
    </row>
    <row r="20" s="54" customFormat="1" customHeight="1" spans="1:7">
      <c r="A20" s="81">
        <v>2010202</v>
      </c>
      <c r="B20" s="81" t="s">
        <v>82</v>
      </c>
      <c r="C20" s="123"/>
      <c r="D20" s="123"/>
      <c r="E20" s="91"/>
      <c r="F20" s="88"/>
      <c r="G20" s="88">
        <v>0</v>
      </c>
    </row>
    <row r="21" s="54" customFormat="1" customHeight="1" spans="1:7">
      <c r="A21" s="81">
        <v>2010203</v>
      </c>
      <c r="B21" s="81" t="s">
        <v>83</v>
      </c>
      <c r="C21" s="123"/>
      <c r="D21" s="123"/>
      <c r="E21" s="91"/>
      <c r="F21" s="88"/>
      <c r="G21" s="88"/>
    </row>
    <row r="22" s="54" customFormat="1" customHeight="1" spans="1:7">
      <c r="A22" s="81">
        <v>2010204</v>
      </c>
      <c r="B22" s="81" t="s">
        <v>93</v>
      </c>
      <c r="C22" s="123"/>
      <c r="D22" s="123"/>
      <c r="E22" s="91">
        <v>16</v>
      </c>
      <c r="F22" s="88"/>
      <c r="G22" s="88">
        <v>0.8</v>
      </c>
    </row>
    <row r="23" s="54" customFormat="1" customHeight="1" spans="1:7">
      <c r="A23" s="81">
        <v>2010205</v>
      </c>
      <c r="B23" s="81" t="s">
        <v>94</v>
      </c>
      <c r="C23" s="123"/>
      <c r="D23" s="123"/>
      <c r="E23" s="91">
        <v>47</v>
      </c>
      <c r="F23" s="88"/>
      <c r="G23" s="88">
        <v>1.67857142857143</v>
      </c>
    </row>
    <row r="24" s="54" customFormat="1" customHeight="1" spans="1:7">
      <c r="A24" s="81">
        <v>2010206</v>
      </c>
      <c r="B24" s="81" t="s">
        <v>95</v>
      </c>
      <c r="C24" s="123"/>
      <c r="D24" s="123"/>
      <c r="E24" s="91">
        <v>12</v>
      </c>
      <c r="F24" s="88"/>
      <c r="G24" s="88"/>
    </row>
    <row r="25" s="54" customFormat="1" customHeight="1" spans="1:7">
      <c r="A25" s="81">
        <v>2010250</v>
      </c>
      <c r="B25" s="81" t="s">
        <v>96</v>
      </c>
      <c r="C25" s="123"/>
      <c r="D25" s="123"/>
      <c r="E25" s="91"/>
      <c r="F25" s="88"/>
      <c r="G25" s="88"/>
    </row>
    <row r="26" s="54" customFormat="1" customHeight="1" spans="1:7">
      <c r="A26" s="81">
        <v>2010299</v>
      </c>
      <c r="B26" s="81" t="s">
        <v>97</v>
      </c>
      <c r="C26" s="123"/>
      <c r="D26" s="123"/>
      <c r="E26" s="91">
        <v>6</v>
      </c>
      <c r="F26" s="88"/>
      <c r="G26" s="88">
        <v>0.5</v>
      </c>
    </row>
    <row r="27" s="54" customFormat="1" customHeight="1" spans="1:7">
      <c r="A27" s="81">
        <v>20103</v>
      </c>
      <c r="B27" s="121" t="s">
        <v>98</v>
      </c>
      <c r="C27" s="124">
        <v>4255</v>
      </c>
      <c r="D27" s="124">
        <v>4980</v>
      </c>
      <c r="E27" s="122">
        <f>SUM(E28:E36)</f>
        <v>4861</v>
      </c>
      <c r="F27" s="87">
        <f>E27/D27</f>
        <v>0.976104417670683</v>
      </c>
      <c r="G27" s="87">
        <v>1.42718731650029</v>
      </c>
    </row>
    <row r="28" s="54" customFormat="1" customHeight="1" spans="1:7">
      <c r="A28" s="81">
        <v>2010301</v>
      </c>
      <c r="B28" s="81" t="s">
        <v>81</v>
      </c>
      <c r="C28" s="123"/>
      <c r="D28" s="123"/>
      <c r="E28" s="91">
        <v>2146</v>
      </c>
      <c r="F28" s="88"/>
      <c r="G28" s="88">
        <v>1.13605082053997</v>
      </c>
    </row>
    <row r="29" s="54" customFormat="1" customHeight="1" spans="1:7">
      <c r="A29" s="81">
        <v>2010302</v>
      </c>
      <c r="B29" s="81" t="s">
        <v>82</v>
      </c>
      <c r="C29" s="123"/>
      <c r="D29" s="123"/>
      <c r="E29" s="91">
        <v>398</v>
      </c>
      <c r="F29" s="88"/>
      <c r="G29" s="88">
        <v>2.32748538011696</v>
      </c>
    </row>
    <row r="30" s="54" customFormat="1" customHeight="1" spans="1:7">
      <c r="A30" s="81">
        <v>2010303</v>
      </c>
      <c r="B30" s="81" t="s">
        <v>83</v>
      </c>
      <c r="C30" s="123"/>
      <c r="D30" s="123"/>
      <c r="E30" s="91">
        <v>1077</v>
      </c>
      <c r="F30" s="88"/>
      <c r="G30" s="88">
        <v>1.33788819875776</v>
      </c>
    </row>
    <row r="31" s="54" customFormat="1" customHeight="1" spans="1:7">
      <c r="A31" s="81">
        <v>2010304</v>
      </c>
      <c r="B31" s="81" t="s">
        <v>99</v>
      </c>
      <c r="C31" s="123"/>
      <c r="D31" s="123"/>
      <c r="E31" s="91"/>
      <c r="F31" s="88"/>
      <c r="G31" s="88"/>
    </row>
    <row r="32" s="54" customFormat="1" customHeight="1" spans="1:7">
      <c r="A32" s="81">
        <v>2010305</v>
      </c>
      <c r="B32" s="81" t="s">
        <v>100</v>
      </c>
      <c r="C32" s="123"/>
      <c r="D32" s="123"/>
      <c r="E32" s="91"/>
      <c r="F32" s="88"/>
      <c r="G32" s="88"/>
    </row>
    <row r="33" s="54" customFormat="1" customHeight="1" spans="1:7">
      <c r="A33" s="81">
        <v>2010306</v>
      </c>
      <c r="B33" s="81" t="s">
        <v>101</v>
      </c>
      <c r="C33" s="123"/>
      <c r="D33" s="123"/>
      <c r="E33" s="91"/>
      <c r="F33" s="88"/>
      <c r="G33" s="88"/>
    </row>
    <row r="34" s="54" customFormat="1" customHeight="1" spans="1:7">
      <c r="A34" s="81">
        <v>2010309</v>
      </c>
      <c r="B34" s="81" t="s">
        <v>102</v>
      </c>
      <c r="C34" s="123"/>
      <c r="D34" s="123"/>
      <c r="E34" s="91"/>
      <c r="F34" s="88"/>
      <c r="G34" s="88"/>
    </row>
    <row r="35" s="54" customFormat="1" customHeight="1" spans="1:7">
      <c r="A35" s="81">
        <v>2010350</v>
      </c>
      <c r="B35" s="81" t="s">
        <v>90</v>
      </c>
      <c r="C35" s="123"/>
      <c r="D35" s="123"/>
      <c r="E35" s="91">
        <v>559</v>
      </c>
      <c r="F35" s="88"/>
      <c r="G35" s="88">
        <v>1.12474849094567</v>
      </c>
    </row>
    <row r="36" s="54" customFormat="1" customHeight="1" spans="1:7">
      <c r="A36" s="81">
        <v>2010399</v>
      </c>
      <c r="B36" s="81" t="s">
        <v>103</v>
      </c>
      <c r="C36" s="123"/>
      <c r="D36" s="123"/>
      <c r="E36" s="91">
        <v>681</v>
      </c>
      <c r="F36" s="88"/>
      <c r="G36" s="88">
        <v>15.4772727272727</v>
      </c>
    </row>
    <row r="37" s="54" customFormat="1" customHeight="1" spans="1:7">
      <c r="A37" s="81">
        <v>20104</v>
      </c>
      <c r="B37" s="121" t="s">
        <v>104</v>
      </c>
      <c r="C37" s="124">
        <v>399</v>
      </c>
      <c r="D37" s="124">
        <v>572</v>
      </c>
      <c r="E37" s="122">
        <f>SUM(E38:E47)</f>
        <v>562</v>
      </c>
      <c r="F37" s="87">
        <f>E37/D37</f>
        <v>0.982517482517482</v>
      </c>
      <c r="G37" s="87">
        <v>0.900641025641026</v>
      </c>
    </row>
    <row r="38" s="54" customFormat="1" customHeight="1" spans="1:7">
      <c r="A38" s="81">
        <v>2010401</v>
      </c>
      <c r="B38" s="81" t="s">
        <v>81</v>
      </c>
      <c r="C38" s="123"/>
      <c r="D38" s="123"/>
      <c r="E38" s="91">
        <v>138</v>
      </c>
      <c r="F38" s="88"/>
      <c r="G38" s="88">
        <v>1.33980582524272</v>
      </c>
    </row>
    <row r="39" s="54" customFormat="1" customHeight="1" spans="1:7">
      <c r="A39" s="81">
        <v>2010402</v>
      </c>
      <c r="B39" s="81" t="s">
        <v>82</v>
      </c>
      <c r="C39" s="123"/>
      <c r="D39" s="123"/>
      <c r="E39" s="91">
        <v>48</v>
      </c>
      <c r="F39" s="88"/>
      <c r="G39" s="88">
        <v>0.695652173913043</v>
      </c>
    </row>
    <row r="40" s="54" customFormat="1" customHeight="1" spans="1:7">
      <c r="A40" s="81">
        <v>2010403</v>
      </c>
      <c r="B40" s="81" t="s">
        <v>83</v>
      </c>
      <c r="C40" s="123"/>
      <c r="D40" s="123"/>
      <c r="E40" s="91"/>
      <c r="F40" s="88"/>
      <c r="G40" s="88"/>
    </row>
    <row r="41" s="54" customFormat="1" customHeight="1" spans="1:7">
      <c r="A41" s="81">
        <v>2010404</v>
      </c>
      <c r="B41" s="81" t="s">
        <v>105</v>
      </c>
      <c r="C41" s="123"/>
      <c r="D41" s="123"/>
      <c r="E41" s="91"/>
      <c r="F41" s="88"/>
      <c r="G41" s="88"/>
    </row>
    <row r="42" s="54" customFormat="1" customHeight="1" spans="1:7">
      <c r="A42" s="81">
        <v>2010405</v>
      </c>
      <c r="B42" s="81" t="s">
        <v>106</v>
      </c>
      <c r="C42" s="123"/>
      <c r="D42" s="123"/>
      <c r="E42" s="91"/>
      <c r="F42" s="88"/>
      <c r="G42" s="88"/>
    </row>
    <row r="43" s="54" customFormat="1" customHeight="1" spans="1:7">
      <c r="A43" s="81">
        <v>2010406</v>
      </c>
      <c r="B43" s="81" t="s">
        <v>107</v>
      </c>
      <c r="C43" s="123"/>
      <c r="D43" s="123"/>
      <c r="E43" s="91"/>
      <c r="F43" s="88"/>
      <c r="G43" s="88"/>
    </row>
    <row r="44" s="54" customFormat="1" customHeight="1" spans="1:7">
      <c r="A44" s="81">
        <v>2010407</v>
      </c>
      <c r="B44" s="81" t="s">
        <v>108</v>
      </c>
      <c r="C44" s="123"/>
      <c r="D44" s="123"/>
      <c r="E44" s="91"/>
      <c r="F44" s="88"/>
      <c r="G44" s="88"/>
    </row>
    <row r="45" s="54" customFormat="1" customHeight="1" spans="1:7">
      <c r="A45" s="81">
        <v>2010408</v>
      </c>
      <c r="B45" s="81" t="s">
        <v>109</v>
      </c>
      <c r="C45" s="123"/>
      <c r="D45" s="123"/>
      <c r="E45" s="91"/>
      <c r="F45" s="88"/>
      <c r="G45" s="88"/>
    </row>
    <row r="46" s="54" customFormat="1" customHeight="1" spans="1:7">
      <c r="A46" s="81">
        <v>2010450</v>
      </c>
      <c r="B46" s="81" t="s">
        <v>90</v>
      </c>
      <c r="C46" s="123"/>
      <c r="D46" s="123"/>
      <c r="E46" s="91">
        <v>145</v>
      </c>
      <c r="F46" s="88"/>
      <c r="G46" s="88">
        <v>1</v>
      </c>
    </row>
    <row r="47" s="54" customFormat="1" customHeight="1" spans="1:7">
      <c r="A47" s="81">
        <v>2010499</v>
      </c>
      <c r="B47" s="81" t="s">
        <v>110</v>
      </c>
      <c r="C47" s="123"/>
      <c r="D47" s="123"/>
      <c r="E47" s="91">
        <v>231</v>
      </c>
      <c r="F47" s="88"/>
      <c r="G47" s="88">
        <v>0.752442996742671</v>
      </c>
    </row>
    <row r="48" s="54" customFormat="1" customHeight="1" spans="1:7">
      <c r="A48" s="81">
        <v>20105</v>
      </c>
      <c r="B48" s="121" t="s">
        <v>111</v>
      </c>
      <c r="C48" s="124">
        <v>164</v>
      </c>
      <c r="D48" s="124">
        <v>293</v>
      </c>
      <c r="E48" s="122">
        <f>SUM(E49:E58)</f>
        <v>293</v>
      </c>
      <c r="F48" s="87">
        <f>E48/D48</f>
        <v>1</v>
      </c>
      <c r="G48" s="87">
        <v>0.976666666666667</v>
      </c>
    </row>
    <row r="49" s="54" customFormat="1" customHeight="1" spans="1:7">
      <c r="A49" s="81">
        <v>2010501</v>
      </c>
      <c r="B49" s="81" t="s">
        <v>81</v>
      </c>
      <c r="C49" s="123"/>
      <c r="D49" s="123"/>
      <c r="E49" s="91">
        <v>99</v>
      </c>
      <c r="F49" s="88"/>
      <c r="G49" s="88">
        <v>1.26923076923077</v>
      </c>
    </row>
    <row r="50" s="54" customFormat="1" customHeight="1" spans="1:7">
      <c r="A50" s="81">
        <v>2010502</v>
      </c>
      <c r="B50" s="81" t="s">
        <v>82</v>
      </c>
      <c r="C50" s="123"/>
      <c r="D50" s="123"/>
      <c r="E50" s="91">
        <v>130</v>
      </c>
      <c r="F50" s="88"/>
      <c r="G50" s="88">
        <v>1.44444444444444</v>
      </c>
    </row>
    <row r="51" s="54" customFormat="1" customHeight="1" spans="1:7">
      <c r="A51" s="81">
        <v>2010503</v>
      </c>
      <c r="B51" s="81" t="s">
        <v>83</v>
      </c>
      <c r="C51" s="123"/>
      <c r="D51" s="123"/>
      <c r="E51" s="91"/>
      <c r="F51" s="88"/>
      <c r="G51" s="88"/>
    </row>
    <row r="52" s="54" customFormat="1" customHeight="1" spans="1:7">
      <c r="A52" s="81">
        <v>2010504</v>
      </c>
      <c r="B52" s="81" t="s">
        <v>112</v>
      </c>
      <c r="C52" s="123"/>
      <c r="D52" s="123"/>
      <c r="E52" s="91"/>
      <c r="F52" s="88"/>
      <c r="G52" s="88"/>
    </row>
    <row r="53" s="54" customFormat="1" customHeight="1" spans="1:7">
      <c r="A53" s="81">
        <v>2010505</v>
      </c>
      <c r="B53" s="81" t="s">
        <v>113</v>
      </c>
      <c r="C53" s="123"/>
      <c r="D53" s="123"/>
      <c r="E53" s="91">
        <v>5</v>
      </c>
      <c r="F53" s="88"/>
      <c r="G53" s="88"/>
    </row>
    <row r="54" s="54" customFormat="1" customHeight="1" spans="1:7">
      <c r="A54" s="81">
        <v>2010506</v>
      </c>
      <c r="B54" s="81" t="s">
        <v>114</v>
      </c>
      <c r="C54" s="123"/>
      <c r="D54" s="123"/>
      <c r="E54" s="91"/>
      <c r="F54" s="88"/>
      <c r="G54" s="88"/>
    </row>
    <row r="55" s="54" customFormat="1" ht="18" customHeight="1" spans="1:7">
      <c r="A55" s="81">
        <v>2010507</v>
      </c>
      <c r="B55" s="81" t="s">
        <v>115</v>
      </c>
      <c r="C55" s="123"/>
      <c r="D55" s="123"/>
      <c r="E55" s="91">
        <v>2</v>
      </c>
      <c r="F55" s="88"/>
      <c r="G55" s="88">
        <v>0.0363636363636364</v>
      </c>
    </row>
    <row r="56" s="54" customFormat="1" customHeight="1" spans="1:7">
      <c r="A56" s="81">
        <v>2010508</v>
      </c>
      <c r="B56" s="81" t="s">
        <v>116</v>
      </c>
      <c r="C56" s="123"/>
      <c r="D56" s="123"/>
      <c r="E56" s="91"/>
      <c r="F56" s="88"/>
      <c r="G56" s="88"/>
    </row>
    <row r="57" s="54" customFormat="1" customHeight="1" spans="1:7">
      <c r="A57" s="81">
        <v>2010550</v>
      </c>
      <c r="B57" s="81" t="s">
        <v>90</v>
      </c>
      <c r="C57" s="123"/>
      <c r="D57" s="123"/>
      <c r="E57" s="91">
        <v>57</v>
      </c>
      <c r="F57" s="88"/>
      <c r="G57" s="88">
        <v>1.14</v>
      </c>
    </row>
    <row r="58" s="54" customFormat="1" customHeight="1" spans="1:7">
      <c r="A58" s="81">
        <v>2010599</v>
      </c>
      <c r="B58" s="81" t="s">
        <v>117</v>
      </c>
      <c r="C58" s="123"/>
      <c r="D58" s="123"/>
      <c r="E58" s="91"/>
      <c r="F58" s="88"/>
      <c r="G58" s="88">
        <v>0</v>
      </c>
    </row>
    <row r="59" s="54" customFormat="1" customHeight="1" spans="1:7">
      <c r="A59" s="81">
        <v>20106</v>
      </c>
      <c r="B59" s="121" t="s">
        <v>118</v>
      </c>
      <c r="C59" s="124">
        <v>560</v>
      </c>
      <c r="D59" s="124">
        <v>520</v>
      </c>
      <c r="E59" s="122">
        <f>SUM(E60:E69)</f>
        <v>520</v>
      </c>
      <c r="F59" s="87">
        <f>E59/D59</f>
        <v>1</v>
      </c>
      <c r="G59" s="87">
        <v>0.8125</v>
      </c>
    </row>
    <row r="60" s="54" customFormat="1" customHeight="1" spans="1:7">
      <c r="A60" s="81">
        <v>2010601</v>
      </c>
      <c r="B60" s="81" t="s">
        <v>81</v>
      </c>
      <c r="C60" s="123"/>
      <c r="D60" s="123"/>
      <c r="E60" s="91">
        <v>132</v>
      </c>
      <c r="F60" s="88"/>
      <c r="G60" s="88">
        <v>1.03125</v>
      </c>
    </row>
    <row r="61" s="54" customFormat="1" customHeight="1" spans="1:7">
      <c r="A61" s="81">
        <v>2010602</v>
      </c>
      <c r="B61" s="81" t="s">
        <v>82</v>
      </c>
      <c r="C61" s="123"/>
      <c r="D61" s="123"/>
      <c r="E61" s="91">
        <v>10</v>
      </c>
      <c r="F61" s="88"/>
      <c r="G61" s="88">
        <v>0.208333333333333</v>
      </c>
    </row>
    <row r="62" s="54" customFormat="1" customHeight="1" spans="1:7">
      <c r="A62" s="81">
        <v>2010603</v>
      </c>
      <c r="B62" s="81" t="s">
        <v>83</v>
      </c>
      <c r="C62" s="123"/>
      <c r="D62" s="123"/>
      <c r="E62" s="91"/>
      <c r="F62" s="88"/>
      <c r="G62" s="88"/>
    </row>
    <row r="63" s="54" customFormat="1" customHeight="1" spans="1:7">
      <c r="A63" s="81">
        <v>2010604</v>
      </c>
      <c r="B63" s="81" t="s">
        <v>119</v>
      </c>
      <c r="C63" s="123"/>
      <c r="D63" s="123"/>
      <c r="E63" s="91"/>
      <c r="F63" s="88"/>
      <c r="G63" s="88"/>
    </row>
    <row r="64" s="54" customFormat="1" customHeight="1" spans="1:7">
      <c r="A64" s="81">
        <v>2010605</v>
      </c>
      <c r="B64" s="81" t="s">
        <v>120</v>
      </c>
      <c r="C64" s="123"/>
      <c r="D64" s="123"/>
      <c r="E64" s="91">
        <v>22</v>
      </c>
      <c r="F64" s="88"/>
      <c r="G64" s="88">
        <v>1.69230769230769</v>
      </c>
    </row>
    <row r="65" s="54" customFormat="1" customHeight="1" spans="1:7">
      <c r="A65" s="81">
        <v>2010606</v>
      </c>
      <c r="B65" s="81" t="s">
        <v>121</v>
      </c>
      <c r="C65" s="123"/>
      <c r="D65" s="123"/>
      <c r="E65" s="91">
        <v>6</v>
      </c>
      <c r="F65" s="88"/>
      <c r="G65" s="88">
        <v>0.6</v>
      </c>
    </row>
    <row r="66" s="54" customFormat="1" customHeight="1" spans="1:7">
      <c r="A66" s="81">
        <v>2010607</v>
      </c>
      <c r="B66" s="81" t="s">
        <v>122</v>
      </c>
      <c r="C66" s="123"/>
      <c r="D66" s="123"/>
      <c r="E66" s="91">
        <v>26</v>
      </c>
      <c r="F66" s="88"/>
      <c r="G66" s="88">
        <v>0.962962962962963</v>
      </c>
    </row>
    <row r="67" s="54" customFormat="1" customHeight="1" spans="1:7">
      <c r="A67" s="81">
        <v>2010608</v>
      </c>
      <c r="B67" s="81" t="s">
        <v>123</v>
      </c>
      <c r="C67" s="123"/>
      <c r="D67" s="123"/>
      <c r="E67" s="91">
        <v>36</v>
      </c>
      <c r="F67" s="88"/>
      <c r="G67" s="88">
        <v>0.5</v>
      </c>
    </row>
    <row r="68" s="54" customFormat="1" customHeight="1" spans="1:7">
      <c r="A68" s="81">
        <v>2010650</v>
      </c>
      <c r="B68" s="81" t="s">
        <v>90</v>
      </c>
      <c r="C68" s="123"/>
      <c r="D68" s="123"/>
      <c r="E68" s="91">
        <v>211</v>
      </c>
      <c r="F68" s="88"/>
      <c r="G68" s="88">
        <v>1</v>
      </c>
    </row>
    <row r="69" s="54" customFormat="1" customHeight="1" spans="1:7">
      <c r="A69" s="81">
        <v>2010699</v>
      </c>
      <c r="B69" s="81" t="s">
        <v>124</v>
      </c>
      <c r="C69" s="123"/>
      <c r="D69" s="123"/>
      <c r="E69" s="91">
        <v>77</v>
      </c>
      <c r="F69" s="88"/>
      <c r="G69" s="88">
        <v>0.587786259541985</v>
      </c>
    </row>
    <row r="70" s="54" customFormat="1" customHeight="1" spans="1:7">
      <c r="A70" s="81">
        <v>20107</v>
      </c>
      <c r="B70" s="121" t="s">
        <v>125</v>
      </c>
      <c r="C70" s="124">
        <v>100</v>
      </c>
      <c r="D70" s="124">
        <v>250</v>
      </c>
      <c r="E70" s="122">
        <f>SUM(E71:E77)</f>
        <v>250</v>
      </c>
      <c r="F70" s="87">
        <f>E70/D70</f>
        <v>1</v>
      </c>
      <c r="G70" s="87">
        <v>0.710227272727273</v>
      </c>
    </row>
    <row r="71" s="54" customFormat="1" customHeight="1" spans="1:7">
      <c r="A71" s="81">
        <v>2010701</v>
      </c>
      <c r="B71" s="81" t="s">
        <v>81</v>
      </c>
      <c r="C71" s="123"/>
      <c r="D71" s="123"/>
      <c r="E71" s="91"/>
      <c r="F71" s="88"/>
      <c r="G71" s="88"/>
    </row>
    <row r="72" s="54" customFormat="1" customHeight="1" spans="1:7">
      <c r="A72" s="81">
        <v>2010702</v>
      </c>
      <c r="B72" s="81" t="s">
        <v>82</v>
      </c>
      <c r="C72" s="123"/>
      <c r="D72" s="123"/>
      <c r="E72" s="91"/>
      <c r="F72" s="88"/>
      <c r="G72" s="88"/>
    </row>
    <row r="73" s="54" customFormat="1" customHeight="1" spans="1:7">
      <c r="A73" s="81">
        <v>2010703</v>
      </c>
      <c r="B73" s="81" t="s">
        <v>83</v>
      </c>
      <c r="C73" s="123"/>
      <c r="D73" s="123"/>
      <c r="E73" s="91"/>
      <c r="F73" s="88"/>
      <c r="G73" s="88"/>
    </row>
    <row r="74" s="54" customFormat="1" customHeight="1" spans="1:7">
      <c r="A74" s="81">
        <v>2010709</v>
      </c>
      <c r="B74" s="81" t="s">
        <v>122</v>
      </c>
      <c r="C74" s="123"/>
      <c r="D74" s="123"/>
      <c r="E74" s="91"/>
      <c r="F74" s="88"/>
      <c r="G74" s="88"/>
    </row>
    <row r="75" s="54" customFormat="1" customHeight="1" spans="1:7">
      <c r="A75" s="81">
        <v>2010710</v>
      </c>
      <c r="B75" s="81" t="s">
        <v>126</v>
      </c>
      <c r="C75" s="123"/>
      <c r="D75" s="123"/>
      <c r="E75" s="91"/>
      <c r="F75" s="88"/>
      <c r="G75" s="88"/>
    </row>
    <row r="76" s="54" customFormat="1" customHeight="1" spans="1:7">
      <c r="A76" s="81">
        <v>2010750</v>
      </c>
      <c r="B76" s="81" t="s">
        <v>90</v>
      </c>
      <c r="C76" s="123"/>
      <c r="D76" s="123"/>
      <c r="E76" s="91"/>
      <c r="F76" s="88"/>
      <c r="G76" s="88"/>
    </row>
    <row r="77" s="54" customFormat="1" customHeight="1" spans="1:7">
      <c r="A77" s="81">
        <v>2010799</v>
      </c>
      <c r="B77" s="81" t="s">
        <v>127</v>
      </c>
      <c r="C77" s="123"/>
      <c r="D77" s="123"/>
      <c r="E77" s="91">
        <v>250</v>
      </c>
      <c r="F77" s="88"/>
      <c r="G77" s="88">
        <v>0.710227272727273</v>
      </c>
    </row>
    <row r="78" s="54" customFormat="1" customHeight="1" spans="1:7">
      <c r="A78" s="81">
        <v>20108</v>
      </c>
      <c r="B78" s="121" t="s">
        <v>128</v>
      </c>
      <c r="C78" s="124">
        <v>191</v>
      </c>
      <c r="D78" s="124">
        <v>189</v>
      </c>
      <c r="E78" s="122">
        <f>SUM(E79:E86)</f>
        <v>183</v>
      </c>
      <c r="F78" s="87">
        <f>E78/D78</f>
        <v>0.968253968253968</v>
      </c>
      <c r="G78" s="87">
        <v>0.983870967741935</v>
      </c>
    </row>
    <row r="79" s="54" customFormat="1" customHeight="1" spans="1:7">
      <c r="A79" s="81">
        <v>2010801</v>
      </c>
      <c r="B79" s="81" t="s">
        <v>81</v>
      </c>
      <c r="C79" s="123"/>
      <c r="D79" s="123"/>
      <c r="E79" s="91">
        <v>95</v>
      </c>
      <c r="F79" s="88"/>
      <c r="G79" s="88">
        <v>1.11764705882353</v>
      </c>
    </row>
    <row r="80" s="54" customFormat="1" customHeight="1" spans="1:7">
      <c r="A80" s="81">
        <v>2010802</v>
      </c>
      <c r="B80" s="81" t="s">
        <v>82</v>
      </c>
      <c r="C80" s="123"/>
      <c r="D80" s="123"/>
      <c r="E80" s="91">
        <v>13</v>
      </c>
      <c r="F80" s="88"/>
      <c r="G80" s="88">
        <v>1.44444444444444</v>
      </c>
    </row>
    <row r="81" s="54" customFormat="1" customHeight="1" spans="1:7">
      <c r="A81" s="81">
        <v>2010803</v>
      </c>
      <c r="B81" s="81" t="s">
        <v>83</v>
      </c>
      <c r="C81" s="123"/>
      <c r="D81" s="123"/>
      <c r="E81" s="91"/>
      <c r="F81" s="88"/>
      <c r="G81" s="88"/>
    </row>
    <row r="82" s="54" customFormat="1" customHeight="1" spans="1:7">
      <c r="A82" s="81">
        <v>2010804</v>
      </c>
      <c r="B82" s="81" t="s">
        <v>129</v>
      </c>
      <c r="C82" s="123"/>
      <c r="D82" s="123"/>
      <c r="E82" s="91">
        <v>19</v>
      </c>
      <c r="F82" s="88"/>
      <c r="G82" s="88">
        <v>0.475</v>
      </c>
    </row>
    <row r="83" s="54" customFormat="1" customHeight="1" spans="1:7">
      <c r="A83" s="81">
        <v>2010805</v>
      </c>
      <c r="B83" s="81" t="s">
        <v>130</v>
      </c>
      <c r="C83" s="123"/>
      <c r="D83" s="123"/>
      <c r="E83" s="91"/>
      <c r="F83" s="88"/>
      <c r="G83" s="88"/>
    </row>
    <row r="84" s="54" customFormat="1" customHeight="1" spans="1:7">
      <c r="A84" s="81">
        <v>2010806</v>
      </c>
      <c r="B84" s="81" t="s">
        <v>122</v>
      </c>
      <c r="C84" s="123"/>
      <c r="D84" s="123"/>
      <c r="E84" s="91"/>
      <c r="F84" s="88"/>
      <c r="G84" s="88"/>
    </row>
    <row r="85" s="54" customFormat="1" customHeight="1" spans="1:7">
      <c r="A85" s="81">
        <v>2010850</v>
      </c>
      <c r="B85" s="81" t="s">
        <v>90</v>
      </c>
      <c r="C85" s="123"/>
      <c r="D85" s="123"/>
      <c r="E85" s="91">
        <v>51</v>
      </c>
      <c r="F85" s="88"/>
      <c r="G85" s="88">
        <v>0.980769230769231</v>
      </c>
    </row>
    <row r="86" s="54" customFormat="1" customHeight="1" spans="1:7">
      <c r="A86" s="81">
        <v>2010899</v>
      </c>
      <c r="B86" s="81" t="s">
        <v>131</v>
      </c>
      <c r="C86" s="123"/>
      <c r="D86" s="123"/>
      <c r="E86" s="91">
        <v>5</v>
      </c>
      <c r="F86" s="88"/>
      <c r="G86" s="88"/>
    </row>
    <row r="87" s="54" customFormat="1" customHeight="1" spans="1:7">
      <c r="A87" s="81">
        <v>20109</v>
      </c>
      <c r="B87" s="121" t="s">
        <v>132</v>
      </c>
      <c r="C87" s="123"/>
      <c r="D87" s="123"/>
      <c r="E87" s="91"/>
      <c r="F87" s="88"/>
      <c r="G87" s="88"/>
    </row>
    <row r="88" s="54" customFormat="1" customHeight="1" spans="1:7">
      <c r="A88" s="81">
        <v>2010901</v>
      </c>
      <c r="B88" s="81" t="s">
        <v>81</v>
      </c>
      <c r="C88" s="123"/>
      <c r="D88" s="123"/>
      <c r="E88" s="91"/>
      <c r="F88" s="88"/>
      <c r="G88" s="88"/>
    </row>
    <row r="89" s="54" customFormat="1" customHeight="1" spans="1:7">
      <c r="A89" s="81">
        <v>2010902</v>
      </c>
      <c r="B89" s="81" t="s">
        <v>82</v>
      </c>
      <c r="C89" s="123"/>
      <c r="D89" s="123"/>
      <c r="E89" s="91"/>
      <c r="F89" s="88"/>
      <c r="G89" s="88"/>
    </row>
    <row r="90" s="54" customFormat="1" customHeight="1" spans="1:7">
      <c r="A90" s="81">
        <v>2010903</v>
      </c>
      <c r="B90" s="81" t="s">
        <v>83</v>
      </c>
      <c r="C90" s="123"/>
      <c r="D90" s="123"/>
      <c r="E90" s="91"/>
      <c r="F90" s="88"/>
      <c r="G90" s="88"/>
    </row>
    <row r="91" s="54" customFormat="1" customHeight="1" spans="1:7">
      <c r="A91" s="81">
        <v>2010905</v>
      </c>
      <c r="B91" s="81" t="s">
        <v>133</v>
      </c>
      <c r="C91" s="123"/>
      <c r="D91" s="123"/>
      <c r="E91" s="91"/>
      <c r="F91" s="88"/>
      <c r="G91" s="88"/>
    </row>
    <row r="92" s="54" customFormat="1" customHeight="1" spans="1:7">
      <c r="A92" s="81">
        <v>2010907</v>
      </c>
      <c r="B92" s="81" t="s">
        <v>134</v>
      </c>
      <c r="C92" s="123"/>
      <c r="D92" s="123"/>
      <c r="E92" s="91"/>
      <c r="F92" s="88"/>
      <c r="G92" s="88"/>
    </row>
    <row r="93" s="54" customFormat="1" customHeight="1" spans="1:7">
      <c r="A93" s="81">
        <v>2010908</v>
      </c>
      <c r="B93" s="81" t="s">
        <v>122</v>
      </c>
      <c r="C93" s="123"/>
      <c r="D93" s="123"/>
      <c r="E93" s="91"/>
      <c r="F93" s="88"/>
      <c r="G93" s="88"/>
    </row>
    <row r="94" s="54" customFormat="1" customHeight="1" spans="1:7">
      <c r="A94" s="81">
        <v>2010909</v>
      </c>
      <c r="B94" s="81" t="s">
        <v>135</v>
      </c>
      <c r="C94" s="123"/>
      <c r="D94" s="123"/>
      <c r="E94" s="91"/>
      <c r="F94" s="88"/>
      <c r="G94" s="88"/>
    </row>
    <row r="95" s="54" customFormat="1" customHeight="1" spans="1:7">
      <c r="A95" s="81">
        <v>2010910</v>
      </c>
      <c r="B95" s="81" t="s">
        <v>136</v>
      </c>
      <c r="C95" s="123"/>
      <c r="D95" s="123"/>
      <c r="E95" s="91"/>
      <c r="F95" s="88"/>
      <c r="G95" s="88"/>
    </row>
    <row r="96" s="54" customFormat="1" customHeight="1" spans="1:7">
      <c r="A96" s="81">
        <v>2010911</v>
      </c>
      <c r="B96" s="81" t="s">
        <v>137</v>
      </c>
      <c r="C96" s="123"/>
      <c r="D96" s="123"/>
      <c r="E96" s="91"/>
      <c r="F96" s="88"/>
      <c r="G96" s="88"/>
    </row>
    <row r="97" s="54" customFormat="1" customHeight="1" spans="1:7">
      <c r="A97" s="81">
        <v>2010912</v>
      </c>
      <c r="B97" s="81" t="s">
        <v>138</v>
      </c>
      <c r="C97" s="123"/>
      <c r="D97" s="123"/>
      <c r="E97" s="91"/>
      <c r="F97" s="88"/>
      <c r="G97" s="88"/>
    </row>
    <row r="98" s="54" customFormat="1" customHeight="1" spans="1:7">
      <c r="A98" s="81">
        <v>2010950</v>
      </c>
      <c r="B98" s="81" t="s">
        <v>90</v>
      </c>
      <c r="C98" s="123"/>
      <c r="D98" s="123"/>
      <c r="E98" s="91"/>
      <c r="F98" s="88"/>
      <c r="G98" s="88"/>
    </row>
    <row r="99" s="54" customFormat="1" customHeight="1" spans="1:7">
      <c r="A99" s="81">
        <v>2010999</v>
      </c>
      <c r="B99" s="81" t="s">
        <v>139</v>
      </c>
      <c r="C99" s="123"/>
      <c r="D99" s="123"/>
      <c r="E99" s="91"/>
      <c r="F99" s="88"/>
      <c r="G99" s="88"/>
    </row>
    <row r="100" s="54" customFormat="1" customHeight="1" spans="1:7">
      <c r="A100" s="81">
        <v>20111</v>
      </c>
      <c r="B100" s="121" t="s">
        <v>140</v>
      </c>
      <c r="C100" s="124">
        <v>904</v>
      </c>
      <c r="D100" s="124">
        <v>858</v>
      </c>
      <c r="E100" s="122">
        <f>SUM(E101:E108)</f>
        <v>854</v>
      </c>
      <c r="F100" s="87">
        <f>E100/D100</f>
        <v>0.995337995337995</v>
      </c>
      <c r="G100" s="87">
        <v>1.11053315994798</v>
      </c>
    </row>
    <row r="101" s="54" customFormat="1" customHeight="1" spans="1:7">
      <c r="A101" s="81">
        <v>2011101</v>
      </c>
      <c r="B101" s="81" t="s">
        <v>81</v>
      </c>
      <c r="C101" s="123"/>
      <c r="D101" s="123"/>
      <c r="E101" s="91">
        <v>773</v>
      </c>
      <c r="F101" s="88"/>
      <c r="G101" s="88">
        <v>1.16767371601208</v>
      </c>
    </row>
    <row r="102" s="54" customFormat="1" customHeight="1" spans="1:7">
      <c r="A102" s="81">
        <v>2011102</v>
      </c>
      <c r="B102" s="81" t="s">
        <v>82</v>
      </c>
      <c r="C102" s="123"/>
      <c r="D102" s="123"/>
      <c r="E102" s="91">
        <v>68</v>
      </c>
      <c r="F102" s="88"/>
      <c r="G102" s="88">
        <v>1.78947368421053</v>
      </c>
    </row>
    <row r="103" s="54" customFormat="1" customHeight="1" spans="1:7">
      <c r="A103" s="81">
        <v>2011103</v>
      </c>
      <c r="B103" s="81" t="s">
        <v>83</v>
      </c>
      <c r="C103" s="123"/>
      <c r="D103" s="123"/>
      <c r="E103" s="91"/>
      <c r="F103" s="88"/>
      <c r="G103" s="88"/>
    </row>
    <row r="104" s="54" customFormat="1" customHeight="1" spans="1:7">
      <c r="A104" s="81">
        <v>2011104</v>
      </c>
      <c r="B104" s="81" t="s">
        <v>141</v>
      </c>
      <c r="C104" s="123"/>
      <c r="D104" s="123"/>
      <c r="E104" s="91"/>
      <c r="F104" s="88"/>
      <c r="G104" s="88"/>
    </row>
    <row r="105" s="54" customFormat="1" customHeight="1" spans="1:7">
      <c r="A105" s="81">
        <v>2011105</v>
      </c>
      <c r="B105" s="81" t="s">
        <v>142</v>
      </c>
      <c r="C105" s="123"/>
      <c r="D105" s="123"/>
      <c r="E105" s="91"/>
      <c r="F105" s="88"/>
      <c r="G105" s="88"/>
    </row>
    <row r="106" s="54" customFormat="1" customHeight="1" spans="1:7">
      <c r="A106" s="81">
        <v>2011106</v>
      </c>
      <c r="B106" s="81" t="s">
        <v>143</v>
      </c>
      <c r="C106" s="123"/>
      <c r="D106" s="123"/>
      <c r="E106" s="91"/>
      <c r="F106" s="88"/>
      <c r="G106" s="88"/>
    </row>
    <row r="107" s="54" customFormat="1" customHeight="1" spans="1:7">
      <c r="A107" s="81">
        <v>2011150</v>
      </c>
      <c r="B107" s="81" t="s">
        <v>90</v>
      </c>
      <c r="C107" s="123"/>
      <c r="D107" s="123"/>
      <c r="E107" s="91">
        <v>13</v>
      </c>
      <c r="F107" s="88"/>
      <c r="G107" s="88"/>
    </row>
    <row r="108" s="54" customFormat="1" customHeight="1" spans="1:7">
      <c r="A108" s="81">
        <v>2011199</v>
      </c>
      <c r="B108" s="81" t="s">
        <v>144</v>
      </c>
      <c r="C108" s="123"/>
      <c r="D108" s="123"/>
      <c r="E108" s="91"/>
      <c r="F108" s="88"/>
      <c r="G108" s="88">
        <v>0</v>
      </c>
    </row>
    <row r="109" s="54" customFormat="1" customHeight="1" spans="1:7">
      <c r="A109" s="81">
        <v>20113</v>
      </c>
      <c r="B109" s="121" t="s">
        <v>145</v>
      </c>
      <c r="C109" s="124">
        <v>256</v>
      </c>
      <c r="D109" s="124">
        <v>415</v>
      </c>
      <c r="E109" s="122">
        <f>SUM(E110:E119)</f>
        <v>284</v>
      </c>
      <c r="F109" s="87">
        <f>E109/D109</f>
        <v>0.68433734939759</v>
      </c>
      <c r="G109" s="87">
        <v>0.901587301587302</v>
      </c>
    </row>
    <row r="110" s="54" customFormat="1" customHeight="1" spans="1:7">
      <c r="A110" s="81">
        <v>2011301</v>
      </c>
      <c r="B110" s="81" t="s">
        <v>81</v>
      </c>
      <c r="C110" s="123"/>
      <c r="D110" s="123"/>
      <c r="E110" s="91">
        <v>71</v>
      </c>
      <c r="F110" s="88"/>
      <c r="G110" s="88">
        <v>3.94444444444444</v>
      </c>
    </row>
    <row r="111" s="54" customFormat="1" customHeight="1" spans="1:7">
      <c r="A111" s="81">
        <v>2011302</v>
      </c>
      <c r="B111" s="81" t="s">
        <v>82</v>
      </c>
      <c r="C111" s="123"/>
      <c r="D111" s="123"/>
      <c r="E111" s="91"/>
      <c r="F111" s="88"/>
      <c r="G111" s="88">
        <v>0</v>
      </c>
    </row>
    <row r="112" s="54" customFormat="1" customHeight="1" spans="1:7">
      <c r="A112" s="81">
        <v>2011303</v>
      </c>
      <c r="B112" s="81" t="s">
        <v>83</v>
      </c>
      <c r="C112" s="123"/>
      <c r="D112" s="123"/>
      <c r="E112" s="91"/>
      <c r="F112" s="88"/>
      <c r="G112" s="88"/>
    </row>
    <row r="113" s="54" customFormat="1" customHeight="1" spans="1:7">
      <c r="A113" s="81">
        <v>2011304</v>
      </c>
      <c r="B113" s="81" t="s">
        <v>146</v>
      </c>
      <c r="C113" s="123"/>
      <c r="D113" s="123"/>
      <c r="E113" s="91"/>
      <c r="F113" s="88"/>
      <c r="G113" s="88"/>
    </row>
    <row r="114" s="54" customFormat="1" customHeight="1" spans="1:7">
      <c r="A114" s="81">
        <v>2011305</v>
      </c>
      <c r="B114" s="81" t="s">
        <v>147</v>
      </c>
      <c r="C114" s="123"/>
      <c r="D114" s="123"/>
      <c r="E114" s="91"/>
      <c r="F114" s="88"/>
      <c r="G114" s="88"/>
    </row>
    <row r="115" s="54" customFormat="1" customHeight="1" spans="1:7">
      <c r="A115" s="81">
        <v>2011306</v>
      </c>
      <c r="B115" s="81" t="s">
        <v>148</v>
      </c>
      <c r="C115" s="123"/>
      <c r="D115" s="123"/>
      <c r="E115" s="91"/>
      <c r="F115" s="88"/>
      <c r="G115" s="88"/>
    </row>
    <row r="116" s="54" customFormat="1" customHeight="1" spans="1:7">
      <c r="A116" s="81">
        <v>2011307</v>
      </c>
      <c r="B116" s="81" t="s">
        <v>149</v>
      </c>
      <c r="C116" s="123"/>
      <c r="D116" s="123"/>
      <c r="E116" s="91"/>
      <c r="F116" s="88"/>
      <c r="G116" s="88"/>
    </row>
    <row r="117" s="54" customFormat="1" customHeight="1" spans="1:7">
      <c r="A117" s="81">
        <v>2011308</v>
      </c>
      <c r="B117" s="81" t="s">
        <v>150</v>
      </c>
      <c r="C117" s="123"/>
      <c r="D117" s="123"/>
      <c r="E117" s="91">
        <v>143</v>
      </c>
      <c r="F117" s="88"/>
      <c r="G117" s="88">
        <v>0.486394557823129</v>
      </c>
    </row>
    <row r="118" s="54" customFormat="1" customHeight="1" spans="1:7">
      <c r="A118" s="81">
        <v>2011350</v>
      </c>
      <c r="B118" s="81" t="s">
        <v>90</v>
      </c>
      <c r="C118" s="123"/>
      <c r="D118" s="123"/>
      <c r="E118" s="91">
        <v>70</v>
      </c>
      <c r="F118" s="88"/>
      <c r="G118" s="88"/>
    </row>
    <row r="119" s="54" customFormat="1" customHeight="1" spans="1:7">
      <c r="A119" s="81">
        <v>2011399</v>
      </c>
      <c r="B119" s="81" t="s">
        <v>151</v>
      </c>
      <c r="C119" s="123"/>
      <c r="D119" s="123"/>
      <c r="E119" s="91"/>
      <c r="F119" s="88"/>
      <c r="G119" s="88"/>
    </row>
    <row r="120" s="54" customFormat="1" customHeight="1" spans="1:7">
      <c r="A120" s="81">
        <v>20114</v>
      </c>
      <c r="B120" s="121" t="s">
        <v>152</v>
      </c>
      <c r="C120" s="124"/>
      <c r="D120" s="124">
        <v>2</v>
      </c>
      <c r="E120" s="122">
        <f>SUM(E121:E131)</f>
        <v>2</v>
      </c>
      <c r="F120" s="87">
        <f>E120/D120</f>
        <v>1</v>
      </c>
      <c r="G120" s="87">
        <v>0.105263157894737</v>
      </c>
    </row>
    <row r="121" s="54" customFormat="1" customHeight="1" spans="1:7">
      <c r="A121" s="81">
        <v>2011401</v>
      </c>
      <c r="B121" s="81" t="s">
        <v>81</v>
      </c>
      <c r="C121" s="123"/>
      <c r="D121" s="123"/>
      <c r="E121" s="91"/>
      <c r="F121" s="88"/>
      <c r="G121" s="88"/>
    </row>
    <row r="122" s="54" customFormat="1" customHeight="1" spans="1:7">
      <c r="A122" s="81">
        <v>2011402</v>
      </c>
      <c r="B122" s="81" t="s">
        <v>82</v>
      </c>
      <c r="C122" s="123"/>
      <c r="D122" s="123"/>
      <c r="E122" s="91"/>
      <c r="F122" s="88"/>
      <c r="G122" s="88"/>
    </row>
    <row r="123" s="54" customFormat="1" customHeight="1" spans="1:7">
      <c r="A123" s="81">
        <v>2011403</v>
      </c>
      <c r="B123" s="81" t="s">
        <v>83</v>
      </c>
      <c r="C123" s="123"/>
      <c r="D123" s="123"/>
      <c r="E123" s="91"/>
      <c r="F123" s="88"/>
      <c r="G123" s="88"/>
    </row>
    <row r="124" s="54" customFormat="1" customHeight="1" spans="1:7">
      <c r="A124" s="81">
        <v>2011404</v>
      </c>
      <c r="B124" s="81" t="s">
        <v>153</v>
      </c>
      <c r="C124" s="123"/>
      <c r="D124" s="123"/>
      <c r="E124" s="91"/>
      <c r="F124" s="88"/>
      <c r="G124" s="88"/>
    </row>
    <row r="125" s="54" customFormat="1" customHeight="1" spans="1:7">
      <c r="A125" s="81">
        <v>2011405</v>
      </c>
      <c r="B125" s="81" t="s">
        <v>154</v>
      </c>
      <c r="C125" s="123"/>
      <c r="D125" s="123"/>
      <c r="E125" s="91"/>
      <c r="F125" s="88"/>
      <c r="G125" s="88"/>
    </row>
    <row r="126" s="54" customFormat="1" customHeight="1" spans="1:7">
      <c r="A126" s="81">
        <v>2011408</v>
      </c>
      <c r="B126" s="81" t="s">
        <v>155</v>
      </c>
      <c r="C126" s="123"/>
      <c r="D126" s="123"/>
      <c r="E126" s="91"/>
      <c r="F126" s="88"/>
      <c r="G126" s="88"/>
    </row>
    <row r="127" s="54" customFormat="1" customHeight="1" spans="1:7">
      <c r="A127" s="81">
        <v>2011409</v>
      </c>
      <c r="B127" s="81" t="s">
        <v>156</v>
      </c>
      <c r="C127" s="123"/>
      <c r="D127" s="123"/>
      <c r="E127" s="91">
        <v>2</v>
      </c>
      <c r="F127" s="88"/>
      <c r="G127" s="88">
        <v>0.105263157894737</v>
      </c>
    </row>
    <row r="128" s="54" customFormat="1" customHeight="1" spans="1:7">
      <c r="A128" s="81">
        <v>2011410</v>
      </c>
      <c r="B128" s="81" t="s">
        <v>157</v>
      </c>
      <c r="C128" s="123"/>
      <c r="D128" s="123"/>
      <c r="E128" s="91"/>
      <c r="F128" s="88"/>
      <c r="G128" s="88"/>
    </row>
    <row r="129" s="54" customFormat="1" customHeight="1" spans="1:7">
      <c r="A129" s="81">
        <v>2011411</v>
      </c>
      <c r="B129" s="81" t="s">
        <v>158</v>
      </c>
      <c r="C129" s="123"/>
      <c r="D129" s="123"/>
      <c r="E129" s="91"/>
      <c r="F129" s="88"/>
      <c r="G129" s="88"/>
    </row>
    <row r="130" s="54" customFormat="1" customHeight="1" spans="1:7">
      <c r="A130" s="81">
        <v>2011450</v>
      </c>
      <c r="B130" s="81" t="s">
        <v>90</v>
      </c>
      <c r="C130" s="123"/>
      <c r="D130" s="123"/>
      <c r="E130" s="91"/>
      <c r="F130" s="88"/>
      <c r="G130" s="88"/>
    </row>
    <row r="131" s="54" customFormat="1" customHeight="1" spans="1:7">
      <c r="A131" s="81">
        <v>2011499</v>
      </c>
      <c r="B131" s="81" t="s">
        <v>159</v>
      </c>
      <c r="C131" s="123"/>
      <c r="D131" s="123"/>
      <c r="E131" s="91"/>
      <c r="F131" s="88"/>
      <c r="G131" s="88"/>
    </row>
    <row r="132" s="54" customFormat="1" customHeight="1" spans="1:7">
      <c r="A132" s="81">
        <v>20123</v>
      </c>
      <c r="B132" s="121" t="s">
        <v>160</v>
      </c>
      <c r="C132" s="124">
        <v>23</v>
      </c>
      <c r="D132" s="124">
        <v>37</v>
      </c>
      <c r="E132" s="122">
        <f>SUM(E133:E138)</f>
        <v>21</v>
      </c>
      <c r="F132" s="87">
        <f>E132/D132</f>
        <v>0.567567567567568</v>
      </c>
      <c r="G132" s="87">
        <v>1.61538461538462</v>
      </c>
    </row>
    <row r="133" s="54" customFormat="1" customHeight="1" spans="1:7">
      <c r="A133" s="81">
        <v>2012301</v>
      </c>
      <c r="B133" s="81" t="s">
        <v>81</v>
      </c>
      <c r="C133" s="123"/>
      <c r="D133" s="123"/>
      <c r="E133" s="91"/>
      <c r="F133" s="88"/>
      <c r="G133" s="88"/>
    </row>
    <row r="134" s="54" customFormat="1" customHeight="1" spans="1:7">
      <c r="A134" s="81">
        <v>2012302</v>
      </c>
      <c r="B134" s="81" t="s">
        <v>82</v>
      </c>
      <c r="C134" s="123"/>
      <c r="D134" s="123"/>
      <c r="E134" s="91"/>
      <c r="F134" s="88"/>
      <c r="G134" s="88"/>
    </row>
    <row r="135" s="54" customFormat="1" customHeight="1" spans="1:7">
      <c r="A135" s="81">
        <v>2012303</v>
      </c>
      <c r="B135" s="81" t="s">
        <v>83</v>
      </c>
      <c r="C135" s="123"/>
      <c r="D135" s="123"/>
      <c r="E135" s="91"/>
      <c r="F135" s="88"/>
      <c r="G135" s="88"/>
    </row>
    <row r="136" s="54" customFormat="1" customHeight="1" spans="1:7">
      <c r="A136" s="81">
        <v>2012304</v>
      </c>
      <c r="B136" s="81" t="s">
        <v>161</v>
      </c>
      <c r="C136" s="123"/>
      <c r="D136" s="123"/>
      <c r="E136" s="91">
        <v>6</v>
      </c>
      <c r="F136" s="88"/>
      <c r="G136" s="88">
        <v>2</v>
      </c>
    </row>
    <row r="137" s="54" customFormat="1" customHeight="1" spans="1:7">
      <c r="A137" s="81">
        <v>2012350</v>
      </c>
      <c r="B137" s="81" t="s">
        <v>90</v>
      </c>
      <c r="C137" s="123"/>
      <c r="D137" s="123"/>
      <c r="E137" s="91"/>
      <c r="F137" s="88"/>
      <c r="G137" s="88"/>
    </row>
    <row r="138" s="54" customFormat="1" customHeight="1" spans="1:7">
      <c r="A138" s="81">
        <v>2012399</v>
      </c>
      <c r="B138" s="81" t="s">
        <v>162</v>
      </c>
      <c r="C138" s="123"/>
      <c r="D138" s="123"/>
      <c r="E138" s="91">
        <v>15</v>
      </c>
      <c r="F138" s="88"/>
      <c r="G138" s="88">
        <v>1.5</v>
      </c>
    </row>
    <row r="139" s="54" customFormat="1" customHeight="1" spans="1:7">
      <c r="A139" s="81">
        <v>20125</v>
      </c>
      <c r="B139" s="121" t="s">
        <v>163</v>
      </c>
      <c r="C139" s="123"/>
      <c r="D139" s="123"/>
      <c r="E139" s="91"/>
      <c r="F139" s="88"/>
      <c r="G139" s="88"/>
    </row>
    <row r="140" s="54" customFormat="1" customHeight="1" spans="1:7">
      <c r="A140" s="81">
        <v>2012501</v>
      </c>
      <c r="B140" s="81" t="s">
        <v>81</v>
      </c>
      <c r="C140" s="123"/>
      <c r="D140" s="123"/>
      <c r="E140" s="91"/>
      <c r="F140" s="88"/>
      <c r="G140" s="88"/>
    </row>
    <row r="141" s="54" customFormat="1" customHeight="1" spans="1:7">
      <c r="A141" s="81">
        <v>2012502</v>
      </c>
      <c r="B141" s="81" t="s">
        <v>82</v>
      </c>
      <c r="C141" s="123"/>
      <c r="D141" s="123"/>
      <c r="E141" s="91"/>
      <c r="F141" s="88"/>
      <c r="G141" s="88"/>
    </row>
    <row r="142" s="54" customFormat="1" customHeight="1" spans="1:7">
      <c r="A142" s="81">
        <v>2012503</v>
      </c>
      <c r="B142" s="81" t="s">
        <v>83</v>
      </c>
      <c r="C142" s="123"/>
      <c r="D142" s="123"/>
      <c r="E142" s="91"/>
      <c r="F142" s="88"/>
      <c r="G142" s="88"/>
    </row>
    <row r="143" s="54" customFormat="1" customHeight="1" spans="1:7">
      <c r="A143" s="81">
        <v>2012504</v>
      </c>
      <c r="B143" s="81" t="s">
        <v>164</v>
      </c>
      <c r="C143" s="123"/>
      <c r="D143" s="123"/>
      <c r="E143" s="91"/>
      <c r="F143" s="88"/>
      <c r="G143" s="88"/>
    </row>
    <row r="144" s="54" customFormat="1" customHeight="1" spans="1:7">
      <c r="A144" s="81">
        <v>2012505</v>
      </c>
      <c r="B144" s="81" t="s">
        <v>165</v>
      </c>
      <c r="C144" s="123"/>
      <c r="D144" s="123"/>
      <c r="E144" s="91"/>
      <c r="F144" s="88"/>
      <c r="G144" s="88"/>
    </row>
    <row r="145" s="54" customFormat="1" customHeight="1" spans="1:7">
      <c r="A145" s="81">
        <v>2012550</v>
      </c>
      <c r="B145" s="81" t="s">
        <v>90</v>
      </c>
      <c r="C145" s="123"/>
      <c r="D145" s="123"/>
      <c r="E145" s="91"/>
      <c r="F145" s="88"/>
      <c r="G145" s="88"/>
    </row>
    <row r="146" s="54" customFormat="1" customHeight="1" spans="1:7">
      <c r="A146" s="81">
        <v>2012599</v>
      </c>
      <c r="B146" s="81" t="s">
        <v>166</v>
      </c>
      <c r="C146" s="123"/>
      <c r="D146" s="123"/>
      <c r="E146" s="91"/>
      <c r="F146" s="88"/>
      <c r="G146" s="88"/>
    </row>
    <row r="147" s="54" customFormat="1" customHeight="1" spans="1:7">
      <c r="A147" s="81">
        <v>20126</v>
      </c>
      <c r="B147" s="121" t="s">
        <v>167</v>
      </c>
      <c r="C147" s="124">
        <v>114</v>
      </c>
      <c r="D147" s="124">
        <v>110</v>
      </c>
      <c r="E147" s="122">
        <f>SUM(E148:E152)</f>
        <v>110</v>
      </c>
      <c r="F147" s="87">
        <f>E147/D147</f>
        <v>1</v>
      </c>
      <c r="G147" s="87">
        <v>0.728476821192053</v>
      </c>
    </row>
    <row r="148" s="54" customFormat="1" customHeight="1" spans="1:7">
      <c r="A148" s="81">
        <v>2012601</v>
      </c>
      <c r="B148" s="81" t="s">
        <v>81</v>
      </c>
      <c r="C148" s="123"/>
      <c r="D148" s="123"/>
      <c r="E148" s="91">
        <v>107</v>
      </c>
      <c r="F148" s="88"/>
      <c r="G148" s="88">
        <v>0.877049180327869</v>
      </c>
    </row>
    <row r="149" s="54" customFormat="1" customHeight="1" spans="1:7">
      <c r="A149" s="81">
        <v>2012602</v>
      </c>
      <c r="B149" s="81" t="s">
        <v>82</v>
      </c>
      <c r="C149" s="123"/>
      <c r="D149" s="123"/>
      <c r="E149" s="91">
        <v>3</v>
      </c>
      <c r="F149" s="88"/>
      <c r="G149" s="88">
        <v>0.103448275862069</v>
      </c>
    </row>
    <row r="150" s="54" customFormat="1" customHeight="1" spans="1:7">
      <c r="A150" s="81">
        <v>2012603</v>
      </c>
      <c r="B150" s="81" t="s">
        <v>83</v>
      </c>
      <c r="C150" s="123"/>
      <c r="D150" s="123"/>
      <c r="E150" s="91"/>
      <c r="F150" s="88"/>
      <c r="G150" s="88"/>
    </row>
    <row r="151" s="54" customFormat="1" customHeight="1" spans="1:7">
      <c r="A151" s="81">
        <v>2012604</v>
      </c>
      <c r="B151" s="81" t="s">
        <v>168</v>
      </c>
      <c r="C151" s="123"/>
      <c r="D151" s="123"/>
      <c r="E151" s="91"/>
      <c r="F151" s="88"/>
      <c r="G151" s="88"/>
    </row>
    <row r="152" s="54" customFormat="1" customHeight="1" spans="1:7">
      <c r="A152" s="81">
        <v>2012699</v>
      </c>
      <c r="B152" s="81" t="s">
        <v>169</v>
      </c>
      <c r="C152" s="123"/>
      <c r="D152" s="123"/>
      <c r="E152" s="91"/>
      <c r="F152" s="88"/>
      <c r="G152" s="88"/>
    </row>
    <row r="153" s="54" customFormat="1" customHeight="1" spans="1:7">
      <c r="A153" s="81">
        <v>20128</v>
      </c>
      <c r="B153" s="121" t="s">
        <v>170</v>
      </c>
      <c r="C153" s="124">
        <v>89</v>
      </c>
      <c r="D153" s="124">
        <v>116</v>
      </c>
      <c r="E153" s="122">
        <f>SUM(E154:E159)</f>
        <v>116</v>
      </c>
      <c r="F153" s="87">
        <f>E153/D153</f>
        <v>1</v>
      </c>
      <c r="G153" s="87">
        <v>1.28888888888889</v>
      </c>
    </row>
    <row r="154" s="54" customFormat="1" customHeight="1" spans="1:7">
      <c r="A154" s="81">
        <v>2012801</v>
      </c>
      <c r="B154" s="81" t="s">
        <v>81</v>
      </c>
      <c r="C154" s="123"/>
      <c r="D154" s="123"/>
      <c r="E154" s="91">
        <v>112</v>
      </c>
      <c r="F154" s="88"/>
      <c r="G154" s="88">
        <v>1.30232558139535</v>
      </c>
    </row>
    <row r="155" s="54" customFormat="1" customHeight="1" spans="1:7">
      <c r="A155" s="81">
        <v>2012802</v>
      </c>
      <c r="B155" s="81" t="s">
        <v>82</v>
      </c>
      <c r="C155" s="123"/>
      <c r="D155" s="123"/>
      <c r="E155" s="91">
        <v>4</v>
      </c>
      <c r="F155" s="88"/>
      <c r="G155" s="88"/>
    </row>
    <row r="156" s="54" customFormat="1" customHeight="1" spans="1:7">
      <c r="A156" s="81">
        <v>2012803</v>
      </c>
      <c r="B156" s="81" t="s">
        <v>83</v>
      </c>
      <c r="C156" s="123"/>
      <c r="D156" s="123"/>
      <c r="E156" s="91"/>
      <c r="F156" s="88"/>
      <c r="G156" s="88"/>
    </row>
    <row r="157" s="54" customFormat="1" customHeight="1" spans="1:7">
      <c r="A157" s="81">
        <v>2012804</v>
      </c>
      <c r="B157" s="81" t="s">
        <v>95</v>
      </c>
      <c r="C157" s="123"/>
      <c r="D157" s="123"/>
      <c r="E157" s="91"/>
      <c r="F157" s="88"/>
      <c r="G157" s="88"/>
    </row>
    <row r="158" s="54" customFormat="1" customHeight="1" spans="1:7">
      <c r="A158" s="81">
        <v>2012850</v>
      </c>
      <c r="B158" s="81" t="s">
        <v>90</v>
      </c>
      <c r="C158" s="123"/>
      <c r="D158" s="123"/>
      <c r="E158" s="91"/>
      <c r="F158" s="88"/>
      <c r="G158" s="88"/>
    </row>
    <row r="159" s="54" customFormat="1" customHeight="1" spans="1:7">
      <c r="A159" s="81">
        <v>2012899</v>
      </c>
      <c r="B159" s="81" t="s">
        <v>171</v>
      </c>
      <c r="C159" s="123"/>
      <c r="D159" s="123"/>
      <c r="E159" s="91"/>
      <c r="F159" s="88"/>
      <c r="G159" s="88"/>
    </row>
    <row r="160" s="54" customFormat="1" customHeight="1" spans="1:7">
      <c r="A160" s="81">
        <v>20129</v>
      </c>
      <c r="B160" s="121" t="s">
        <v>172</v>
      </c>
      <c r="C160" s="124">
        <v>679</v>
      </c>
      <c r="D160" s="124">
        <v>805</v>
      </c>
      <c r="E160" s="122">
        <f>SUM(E161:E166)</f>
        <v>791</v>
      </c>
      <c r="F160" s="87">
        <f>E160/D160</f>
        <v>0.982608695652174</v>
      </c>
      <c r="G160" s="87">
        <v>1.11881188118812</v>
      </c>
    </row>
    <row r="161" s="54" customFormat="1" customHeight="1" spans="1:7">
      <c r="A161" s="81">
        <v>2012901</v>
      </c>
      <c r="B161" s="81" t="s">
        <v>81</v>
      </c>
      <c r="C161" s="123"/>
      <c r="D161" s="123"/>
      <c r="E161" s="91">
        <v>210</v>
      </c>
      <c r="F161" s="88"/>
      <c r="G161" s="88">
        <v>1.10526315789474</v>
      </c>
    </row>
    <row r="162" s="54" customFormat="1" customHeight="1" spans="1:7">
      <c r="A162" s="81">
        <v>2012902</v>
      </c>
      <c r="B162" s="81" t="s">
        <v>82</v>
      </c>
      <c r="C162" s="123"/>
      <c r="D162" s="123"/>
      <c r="E162" s="91">
        <v>109</v>
      </c>
      <c r="F162" s="88"/>
      <c r="G162" s="88">
        <v>1.29761904761905</v>
      </c>
    </row>
    <row r="163" s="54" customFormat="1" customHeight="1" spans="1:7">
      <c r="A163" s="81">
        <v>2012903</v>
      </c>
      <c r="B163" s="81" t="s">
        <v>83</v>
      </c>
      <c r="C163" s="123"/>
      <c r="D163" s="123"/>
      <c r="E163" s="91"/>
      <c r="F163" s="88"/>
      <c r="G163" s="88"/>
    </row>
    <row r="164" s="54" customFormat="1" customHeight="1" spans="1:7">
      <c r="A164" s="81">
        <v>2012906</v>
      </c>
      <c r="B164" s="81" t="s">
        <v>173</v>
      </c>
      <c r="C164" s="123"/>
      <c r="D164" s="123"/>
      <c r="E164" s="91"/>
      <c r="F164" s="88"/>
      <c r="G164" s="88"/>
    </row>
    <row r="165" s="54" customFormat="1" customHeight="1" spans="1:7">
      <c r="A165" s="81">
        <v>2012950</v>
      </c>
      <c r="B165" s="81" t="s">
        <v>90</v>
      </c>
      <c r="C165" s="123"/>
      <c r="D165" s="123"/>
      <c r="E165" s="91"/>
      <c r="F165" s="88"/>
      <c r="G165" s="88"/>
    </row>
    <row r="166" s="54" customFormat="1" customHeight="1" spans="1:7">
      <c r="A166" s="81">
        <v>2012999</v>
      </c>
      <c r="B166" s="81" t="s">
        <v>174</v>
      </c>
      <c r="C166" s="123"/>
      <c r="D166" s="123"/>
      <c r="E166" s="91">
        <v>472</v>
      </c>
      <c r="F166" s="88"/>
      <c r="G166" s="88">
        <v>1.09006928406467</v>
      </c>
    </row>
    <row r="167" s="54" customFormat="1" customHeight="1" spans="1:7">
      <c r="A167" s="81">
        <v>20131</v>
      </c>
      <c r="B167" s="121" t="s">
        <v>175</v>
      </c>
      <c r="C167" s="124">
        <v>374</v>
      </c>
      <c r="D167" s="124">
        <v>542</v>
      </c>
      <c r="E167" s="122">
        <f>SUM(E168:E173)</f>
        <v>457</v>
      </c>
      <c r="F167" s="87">
        <f>E167/D167</f>
        <v>0.843173431734317</v>
      </c>
      <c r="G167" s="87">
        <v>1.40184049079755</v>
      </c>
    </row>
    <row r="168" s="54" customFormat="1" customHeight="1" spans="1:7">
      <c r="A168" s="81">
        <v>2013101</v>
      </c>
      <c r="B168" s="81" t="s">
        <v>81</v>
      </c>
      <c r="C168" s="123"/>
      <c r="D168" s="123"/>
      <c r="E168" s="91">
        <v>301</v>
      </c>
      <c r="F168" s="88"/>
      <c r="G168" s="88">
        <v>1.01006711409396</v>
      </c>
    </row>
    <row r="169" s="54" customFormat="1" customHeight="1" spans="1:7">
      <c r="A169" s="81">
        <v>2013102</v>
      </c>
      <c r="B169" s="81" t="s">
        <v>82</v>
      </c>
      <c r="C169" s="123"/>
      <c r="D169" s="123"/>
      <c r="E169" s="91">
        <v>141</v>
      </c>
      <c r="F169" s="88"/>
      <c r="G169" s="88">
        <v>5.03571428571429</v>
      </c>
    </row>
    <row r="170" s="54" customFormat="1" customHeight="1" spans="1:7">
      <c r="A170" s="81">
        <v>2013103</v>
      </c>
      <c r="B170" s="81" t="s">
        <v>83</v>
      </c>
      <c r="C170" s="123"/>
      <c r="D170" s="123"/>
      <c r="E170" s="91"/>
      <c r="F170" s="88"/>
      <c r="G170" s="88"/>
    </row>
    <row r="171" s="54" customFormat="1" customHeight="1" spans="1:7">
      <c r="A171" s="81">
        <v>2013105</v>
      </c>
      <c r="B171" s="81" t="s">
        <v>176</v>
      </c>
      <c r="C171" s="123"/>
      <c r="D171" s="123"/>
      <c r="E171" s="91"/>
      <c r="F171" s="88"/>
      <c r="G171" s="88"/>
    </row>
    <row r="172" s="54" customFormat="1" customHeight="1" spans="1:7">
      <c r="A172" s="81">
        <v>2013150</v>
      </c>
      <c r="B172" s="81" t="s">
        <v>90</v>
      </c>
      <c r="C172" s="123"/>
      <c r="D172" s="123"/>
      <c r="E172" s="91">
        <v>15</v>
      </c>
      <c r="F172" s="88"/>
      <c r="G172" s="88"/>
    </row>
    <row r="173" s="54" customFormat="1" customHeight="1" spans="1:7">
      <c r="A173" s="81">
        <v>2013199</v>
      </c>
      <c r="B173" s="81" t="s">
        <v>177</v>
      </c>
      <c r="C173" s="123"/>
      <c r="D173" s="123"/>
      <c r="E173" s="91"/>
      <c r="F173" s="88"/>
      <c r="G173" s="88"/>
    </row>
    <row r="174" s="54" customFormat="1" customHeight="1" spans="1:7">
      <c r="A174" s="81">
        <v>20132</v>
      </c>
      <c r="B174" s="121" t="s">
        <v>178</v>
      </c>
      <c r="C174" s="124">
        <v>609</v>
      </c>
      <c r="D174" s="124">
        <v>612</v>
      </c>
      <c r="E174" s="122">
        <f>SUM(E175:E180)</f>
        <v>485</v>
      </c>
      <c r="F174" s="87">
        <f>E174/D174</f>
        <v>0.792483660130719</v>
      </c>
      <c r="G174" s="87">
        <v>1.17149758454106</v>
      </c>
    </row>
    <row r="175" s="54" customFormat="1" customHeight="1" spans="1:7">
      <c r="A175" s="81">
        <v>2013201</v>
      </c>
      <c r="B175" s="81" t="s">
        <v>81</v>
      </c>
      <c r="C175" s="123"/>
      <c r="D175" s="123"/>
      <c r="E175" s="91">
        <v>233</v>
      </c>
      <c r="F175" s="88"/>
      <c r="G175" s="88">
        <v>0.991489361702128</v>
      </c>
    </row>
    <row r="176" s="54" customFormat="1" customHeight="1" spans="1:7">
      <c r="A176" s="81">
        <v>2013202</v>
      </c>
      <c r="B176" s="81" t="s">
        <v>82</v>
      </c>
      <c r="C176" s="123"/>
      <c r="D176" s="123"/>
      <c r="E176" s="91">
        <v>120</v>
      </c>
      <c r="F176" s="88"/>
      <c r="G176" s="88">
        <v>1.7910447761194</v>
      </c>
    </row>
    <row r="177" s="54" customFormat="1" customHeight="1" spans="1:7">
      <c r="A177" s="81">
        <v>2013203</v>
      </c>
      <c r="B177" s="81" t="s">
        <v>83</v>
      </c>
      <c r="C177" s="123"/>
      <c r="D177" s="123"/>
      <c r="E177" s="91"/>
      <c r="F177" s="88"/>
      <c r="G177" s="88"/>
    </row>
    <row r="178" s="54" customFormat="1" customHeight="1" spans="1:7">
      <c r="A178" s="81">
        <v>2013204</v>
      </c>
      <c r="B178" s="81" t="s">
        <v>179</v>
      </c>
      <c r="C178" s="123"/>
      <c r="D178" s="123"/>
      <c r="E178" s="91"/>
      <c r="F178" s="88"/>
      <c r="G178" s="88"/>
    </row>
    <row r="179" s="54" customFormat="1" customHeight="1" spans="1:7">
      <c r="A179" s="81">
        <v>2013250</v>
      </c>
      <c r="B179" s="81" t="s">
        <v>90</v>
      </c>
      <c r="C179" s="123"/>
      <c r="D179" s="123"/>
      <c r="E179" s="91">
        <v>63</v>
      </c>
      <c r="F179" s="88"/>
      <c r="G179" s="88">
        <v>1.05</v>
      </c>
    </row>
    <row r="180" s="54" customFormat="1" customHeight="1" spans="1:7">
      <c r="A180" s="81">
        <v>2013299</v>
      </c>
      <c r="B180" s="81" t="s">
        <v>180</v>
      </c>
      <c r="C180" s="123"/>
      <c r="D180" s="123"/>
      <c r="E180" s="91">
        <v>69</v>
      </c>
      <c r="F180" s="88"/>
      <c r="G180" s="88">
        <v>1.32692307692308</v>
      </c>
    </row>
    <row r="181" s="54" customFormat="1" customHeight="1" spans="1:7">
      <c r="A181" s="81">
        <v>20133</v>
      </c>
      <c r="B181" s="121" t="s">
        <v>181</v>
      </c>
      <c r="C181" s="124">
        <v>295</v>
      </c>
      <c r="D181" s="124">
        <v>311</v>
      </c>
      <c r="E181" s="122">
        <f>SUM(E182:E187)</f>
        <v>263</v>
      </c>
      <c r="F181" s="87">
        <f>E181/D181</f>
        <v>0.845659163987138</v>
      </c>
      <c r="G181" s="87">
        <v>0.956363636363636</v>
      </c>
    </row>
    <row r="182" s="54" customFormat="1" customHeight="1" spans="1:7">
      <c r="A182" s="81">
        <v>2013301</v>
      </c>
      <c r="B182" s="81" t="s">
        <v>81</v>
      </c>
      <c r="C182" s="123"/>
      <c r="D182" s="123"/>
      <c r="E182" s="91">
        <v>170</v>
      </c>
      <c r="F182" s="88"/>
      <c r="G182" s="88">
        <v>0.904255319148936</v>
      </c>
    </row>
    <row r="183" s="54" customFormat="1" customHeight="1" spans="1:7">
      <c r="A183" s="81">
        <v>2013302</v>
      </c>
      <c r="B183" s="81" t="s">
        <v>82</v>
      </c>
      <c r="C183" s="123"/>
      <c r="D183" s="123"/>
      <c r="E183" s="91">
        <v>39</v>
      </c>
      <c r="F183" s="88"/>
      <c r="G183" s="88">
        <v>5.57142857142857</v>
      </c>
    </row>
    <row r="184" s="54" customFormat="1" customHeight="1" spans="1:7">
      <c r="A184" s="81">
        <v>2013303</v>
      </c>
      <c r="B184" s="81" t="s">
        <v>83</v>
      </c>
      <c r="C184" s="123"/>
      <c r="D184" s="123"/>
      <c r="E184" s="91"/>
      <c r="F184" s="88"/>
      <c r="G184" s="88"/>
    </row>
    <row r="185" s="54" customFormat="1" customHeight="1" spans="1:7">
      <c r="A185" s="81">
        <v>2013304</v>
      </c>
      <c r="B185" s="81" t="s">
        <v>182</v>
      </c>
      <c r="C185" s="123"/>
      <c r="D185" s="123"/>
      <c r="E185" s="91">
        <v>5</v>
      </c>
      <c r="F185" s="88"/>
      <c r="G185" s="88"/>
    </row>
    <row r="186" s="54" customFormat="1" customHeight="1" spans="1:7">
      <c r="A186" s="81">
        <v>2013350</v>
      </c>
      <c r="B186" s="81" t="s">
        <v>90</v>
      </c>
      <c r="C186" s="123"/>
      <c r="D186" s="123"/>
      <c r="E186" s="91">
        <v>40</v>
      </c>
      <c r="F186" s="88"/>
      <c r="G186" s="88">
        <v>0.666666666666667</v>
      </c>
    </row>
    <row r="187" s="54" customFormat="1" customHeight="1" spans="1:7">
      <c r="A187" s="81">
        <v>2013399</v>
      </c>
      <c r="B187" s="81" t="s">
        <v>183</v>
      </c>
      <c r="C187" s="123"/>
      <c r="D187" s="123"/>
      <c r="E187" s="91">
        <v>9</v>
      </c>
      <c r="F187" s="88"/>
      <c r="G187" s="88">
        <v>0.45</v>
      </c>
    </row>
    <row r="188" s="54" customFormat="1" customHeight="1" spans="1:7">
      <c r="A188" s="81">
        <v>20134</v>
      </c>
      <c r="B188" s="121" t="s">
        <v>184</v>
      </c>
      <c r="C188" s="124">
        <v>146</v>
      </c>
      <c r="D188" s="124">
        <v>188</v>
      </c>
      <c r="E188" s="122">
        <f>SUM(E189:E195)</f>
        <v>170</v>
      </c>
      <c r="F188" s="87">
        <f>E188/D188</f>
        <v>0.904255319148936</v>
      </c>
      <c r="G188" s="87">
        <v>1.19718309859155</v>
      </c>
    </row>
    <row r="189" s="54" customFormat="1" customHeight="1" spans="1:7">
      <c r="A189" s="81">
        <v>2013401</v>
      </c>
      <c r="B189" s="81" t="s">
        <v>81</v>
      </c>
      <c r="C189" s="123"/>
      <c r="D189" s="123"/>
      <c r="E189" s="91">
        <v>124</v>
      </c>
      <c r="F189" s="88"/>
      <c r="G189" s="88">
        <v>0.96875</v>
      </c>
    </row>
    <row r="190" s="54" customFormat="1" customHeight="1" spans="1:7">
      <c r="A190" s="81">
        <v>2013402</v>
      </c>
      <c r="B190" s="81" t="s">
        <v>82</v>
      </c>
      <c r="C190" s="123"/>
      <c r="D190" s="123"/>
      <c r="E190" s="91">
        <v>39</v>
      </c>
      <c r="F190" s="88"/>
      <c r="G190" s="88">
        <v>6.5</v>
      </c>
    </row>
    <row r="191" s="54" customFormat="1" customHeight="1" spans="1:7">
      <c r="A191" s="81">
        <v>2013403</v>
      </c>
      <c r="B191" s="81" t="s">
        <v>83</v>
      </c>
      <c r="C191" s="123"/>
      <c r="D191" s="123"/>
      <c r="E191" s="91"/>
      <c r="F191" s="88"/>
      <c r="G191" s="88"/>
    </row>
    <row r="192" s="54" customFormat="1" customHeight="1" spans="1:7">
      <c r="A192" s="81">
        <v>2013404</v>
      </c>
      <c r="B192" s="81" t="s">
        <v>185</v>
      </c>
      <c r="C192" s="123"/>
      <c r="D192" s="123"/>
      <c r="E192" s="91">
        <v>7</v>
      </c>
      <c r="F192" s="88"/>
      <c r="G192" s="88">
        <v>0.875</v>
      </c>
    </row>
    <row r="193" s="54" customFormat="1" customHeight="1" spans="1:7">
      <c r="A193" s="81">
        <v>2013405</v>
      </c>
      <c r="B193" s="81" t="s">
        <v>186</v>
      </c>
      <c r="C193" s="123"/>
      <c r="D193" s="123"/>
      <c r="E193" s="91"/>
      <c r="F193" s="88"/>
      <c r="G193" s="88"/>
    </row>
    <row r="194" s="54" customFormat="1" customHeight="1" spans="1:7">
      <c r="A194" s="81">
        <v>2013450</v>
      </c>
      <c r="B194" s="81" t="s">
        <v>90</v>
      </c>
      <c r="C194" s="123"/>
      <c r="D194" s="123"/>
      <c r="E194" s="91"/>
      <c r="F194" s="88"/>
      <c r="G194" s="88"/>
    </row>
    <row r="195" s="54" customFormat="1" customHeight="1" spans="1:7">
      <c r="A195" s="81">
        <v>2013499</v>
      </c>
      <c r="B195" s="81" t="s">
        <v>187</v>
      </c>
      <c r="C195" s="123"/>
      <c r="D195" s="123"/>
      <c r="E195" s="91"/>
      <c r="F195" s="88"/>
      <c r="G195" s="88"/>
    </row>
    <row r="196" s="54" customFormat="1" customHeight="1" spans="1:7">
      <c r="A196" s="81">
        <v>20135</v>
      </c>
      <c r="B196" s="121" t="s">
        <v>188</v>
      </c>
      <c r="C196" s="123"/>
      <c r="D196" s="123"/>
      <c r="E196" s="91"/>
      <c r="F196" s="88"/>
      <c r="G196" s="88"/>
    </row>
    <row r="197" s="54" customFormat="1" customHeight="1" spans="1:7">
      <c r="A197" s="81">
        <v>2013501</v>
      </c>
      <c r="B197" s="81" t="s">
        <v>81</v>
      </c>
      <c r="C197" s="123"/>
      <c r="D197" s="123"/>
      <c r="E197" s="91"/>
      <c r="F197" s="88"/>
      <c r="G197" s="88"/>
    </row>
    <row r="198" s="54" customFormat="1" customHeight="1" spans="1:7">
      <c r="A198" s="81">
        <v>2013502</v>
      </c>
      <c r="B198" s="81" t="s">
        <v>82</v>
      </c>
      <c r="C198" s="123"/>
      <c r="D198" s="123"/>
      <c r="E198" s="91"/>
      <c r="F198" s="88"/>
      <c r="G198" s="88"/>
    </row>
    <row r="199" s="54" customFormat="1" customHeight="1" spans="1:7">
      <c r="A199" s="81">
        <v>2013503</v>
      </c>
      <c r="B199" s="81" t="s">
        <v>83</v>
      </c>
      <c r="C199" s="123"/>
      <c r="D199" s="123"/>
      <c r="E199" s="91"/>
      <c r="F199" s="88"/>
      <c r="G199" s="88"/>
    </row>
    <row r="200" s="54" customFormat="1" customHeight="1" spans="1:7">
      <c r="A200" s="81">
        <v>2013550</v>
      </c>
      <c r="B200" s="81" t="s">
        <v>90</v>
      </c>
      <c r="C200" s="123"/>
      <c r="D200" s="123"/>
      <c r="E200" s="91"/>
      <c r="F200" s="88"/>
      <c r="G200" s="88"/>
    </row>
    <row r="201" s="54" customFormat="1" customHeight="1" spans="1:7">
      <c r="A201" s="81">
        <v>2013599</v>
      </c>
      <c r="B201" s="81" t="s">
        <v>189</v>
      </c>
      <c r="C201" s="123"/>
      <c r="D201" s="123"/>
      <c r="E201" s="91"/>
      <c r="F201" s="88"/>
      <c r="G201" s="88"/>
    </row>
    <row r="202" s="54" customFormat="1" customHeight="1" spans="1:7">
      <c r="A202" s="81">
        <v>20136</v>
      </c>
      <c r="B202" s="121" t="s">
        <v>190</v>
      </c>
      <c r="C202" s="124">
        <v>307</v>
      </c>
      <c r="D202" s="124">
        <v>290</v>
      </c>
      <c r="E202" s="122">
        <f>SUM(E203:E207)</f>
        <v>276</v>
      </c>
      <c r="F202" s="87">
        <f>E202/D202</f>
        <v>0.951724137931034</v>
      </c>
      <c r="G202" s="87">
        <v>0.8625</v>
      </c>
    </row>
    <row r="203" s="54" customFormat="1" customHeight="1" spans="1:7">
      <c r="A203" s="81">
        <v>2013601</v>
      </c>
      <c r="B203" s="81" t="s">
        <v>81</v>
      </c>
      <c r="C203" s="123"/>
      <c r="D203" s="123"/>
      <c r="E203" s="91">
        <v>202</v>
      </c>
      <c r="F203" s="88"/>
      <c r="G203" s="88">
        <v>1.14772727272727</v>
      </c>
    </row>
    <row r="204" s="54" customFormat="1" customHeight="1" spans="1:7">
      <c r="A204" s="81">
        <v>2013602</v>
      </c>
      <c r="B204" s="81" t="s">
        <v>82</v>
      </c>
      <c r="C204" s="123"/>
      <c r="D204" s="123"/>
      <c r="E204" s="91">
        <v>20</v>
      </c>
      <c r="F204" s="88"/>
      <c r="G204" s="88">
        <v>0.25974025974026</v>
      </c>
    </row>
    <row r="205" s="54" customFormat="1" customHeight="1" spans="1:7">
      <c r="A205" s="81">
        <v>2013603</v>
      </c>
      <c r="B205" s="81" t="s">
        <v>83</v>
      </c>
      <c r="C205" s="123"/>
      <c r="D205" s="123"/>
      <c r="E205" s="91"/>
      <c r="F205" s="88"/>
      <c r="G205" s="88"/>
    </row>
    <row r="206" s="54" customFormat="1" customHeight="1" spans="1:7">
      <c r="A206" s="81">
        <v>2013650</v>
      </c>
      <c r="B206" s="81" t="s">
        <v>90</v>
      </c>
      <c r="C206" s="123"/>
      <c r="D206" s="123"/>
      <c r="E206" s="91">
        <v>48</v>
      </c>
      <c r="F206" s="88"/>
      <c r="G206" s="88">
        <v>1.54838709677419</v>
      </c>
    </row>
    <row r="207" s="54" customFormat="1" customHeight="1" spans="1:7">
      <c r="A207" s="81">
        <v>2013699</v>
      </c>
      <c r="B207" s="81" t="s">
        <v>191</v>
      </c>
      <c r="C207" s="123"/>
      <c r="D207" s="123"/>
      <c r="E207" s="91">
        <v>6</v>
      </c>
      <c r="F207" s="88"/>
      <c r="G207" s="88">
        <v>0.166666666666667</v>
      </c>
    </row>
    <row r="208" s="54" customFormat="1" customHeight="1" spans="1:7">
      <c r="A208" s="81">
        <v>20137</v>
      </c>
      <c r="B208" s="121" t="s">
        <v>192</v>
      </c>
      <c r="C208" s="124">
        <v>115</v>
      </c>
      <c r="D208" s="124">
        <v>140</v>
      </c>
      <c r="E208" s="122">
        <f>SUM(E209:E214)</f>
        <v>140</v>
      </c>
      <c r="F208" s="87">
        <f>E208/D208</f>
        <v>1</v>
      </c>
      <c r="G208" s="87">
        <v>0.520446096654275</v>
      </c>
    </row>
    <row r="209" s="54" customFormat="1" customHeight="1" spans="1:7">
      <c r="A209" s="81">
        <v>2013701</v>
      </c>
      <c r="B209" s="81" t="s">
        <v>81</v>
      </c>
      <c r="C209" s="123"/>
      <c r="D209" s="123"/>
      <c r="E209" s="91">
        <v>66</v>
      </c>
      <c r="F209" s="88"/>
      <c r="G209" s="88">
        <v>1.17857142857143</v>
      </c>
    </row>
    <row r="210" s="54" customFormat="1" customHeight="1" spans="1:7">
      <c r="A210" s="81">
        <v>2013702</v>
      </c>
      <c r="B210" s="81" t="s">
        <v>82</v>
      </c>
      <c r="C210" s="123"/>
      <c r="D210" s="123"/>
      <c r="E210" s="91"/>
      <c r="F210" s="88"/>
      <c r="G210" s="88">
        <v>0</v>
      </c>
    </row>
    <row r="211" s="54" customFormat="1" customHeight="1" spans="1:7">
      <c r="A211" s="81">
        <v>2013703</v>
      </c>
      <c r="B211" s="81" t="s">
        <v>83</v>
      </c>
      <c r="C211" s="123"/>
      <c r="D211" s="123"/>
      <c r="E211" s="91"/>
      <c r="F211" s="88"/>
      <c r="G211" s="88"/>
    </row>
    <row r="212" s="54" customFormat="1" customHeight="1" spans="1:7">
      <c r="A212" s="81">
        <v>2013704</v>
      </c>
      <c r="B212" s="81" t="s">
        <v>193</v>
      </c>
      <c r="C212" s="123"/>
      <c r="D212" s="123"/>
      <c r="E212" s="91"/>
      <c r="F212" s="88"/>
      <c r="G212" s="88"/>
    </row>
    <row r="213" s="54" customFormat="1" customHeight="1" spans="1:7">
      <c r="A213" s="81">
        <v>2013750</v>
      </c>
      <c r="B213" s="81" t="s">
        <v>90</v>
      </c>
      <c r="C213" s="123"/>
      <c r="D213" s="123"/>
      <c r="E213" s="91"/>
      <c r="F213" s="88"/>
      <c r="G213" s="88"/>
    </row>
    <row r="214" s="54" customFormat="1" customHeight="1" spans="1:7">
      <c r="A214" s="81">
        <v>2013799</v>
      </c>
      <c r="B214" s="81" t="s">
        <v>194</v>
      </c>
      <c r="C214" s="123"/>
      <c r="D214" s="123"/>
      <c r="E214" s="91">
        <v>74</v>
      </c>
      <c r="F214" s="88"/>
      <c r="G214" s="88">
        <v>0.850574712643678</v>
      </c>
    </row>
    <row r="215" s="54" customFormat="1" customHeight="1" spans="1:7">
      <c r="A215" s="81">
        <v>20138</v>
      </c>
      <c r="B215" s="121" t="s">
        <v>195</v>
      </c>
      <c r="C215" s="124">
        <v>1475</v>
      </c>
      <c r="D215" s="124">
        <v>1489</v>
      </c>
      <c r="E215" s="122">
        <f>SUM(E216:E229)</f>
        <v>1444</v>
      </c>
      <c r="F215" s="87">
        <f>E215/D215</f>
        <v>0.969778374748153</v>
      </c>
      <c r="G215" s="87">
        <v>1.82553729456384</v>
      </c>
    </row>
    <row r="216" s="54" customFormat="1" customHeight="1" spans="1:7">
      <c r="A216" s="81">
        <v>2013801</v>
      </c>
      <c r="B216" s="81" t="s">
        <v>81</v>
      </c>
      <c r="C216" s="123"/>
      <c r="D216" s="123"/>
      <c r="E216" s="91">
        <v>1228</v>
      </c>
      <c r="F216" s="88"/>
      <c r="G216" s="88">
        <v>1.93690851735016</v>
      </c>
    </row>
    <row r="217" s="54" customFormat="1" customHeight="1" spans="1:7">
      <c r="A217" s="81">
        <v>2013802</v>
      </c>
      <c r="B217" s="81" t="s">
        <v>82</v>
      </c>
      <c r="C217" s="123"/>
      <c r="D217" s="123"/>
      <c r="E217" s="91">
        <v>190</v>
      </c>
      <c r="F217" s="88"/>
      <c r="G217" s="88">
        <v>1.25</v>
      </c>
    </row>
    <row r="218" s="54" customFormat="1" customHeight="1" spans="1:7">
      <c r="A218" s="81">
        <v>2013803</v>
      </c>
      <c r="B218" s="81" t="s">
        <v>83</v>
      </c>
      <c r="C218" s="123"/>
      <c r="D218" s="123"/>
      <c r="E218" s="91"/>
      <c r="F218" s="88"/>
      <c r="G218" s="88"/>
    </row>
    <row r="219" s="54" customFormat="1" customHeight="1" spans="1:7">
      <c r="A219" s="81">
        <v>2013804</v>
      </c>
      <c r="B219" s="81" t="s">
        <v>196</v>
      </c>
      <c r="C219" s="123"/>
      <c r="D219" s="123"/>
      <c r="E219" s="91"/>
      <c r="F219" s="88"/>
      <c r="G219" s="88"/>
    </row>
    <row r="220" s="54" customFormat="1" customHeight="1" spans="1:7">
      <c r="A220" s="81">
        <v>2013805</v>
      </c>
      <c r="B220" s="81" t="s">
        <v>197</v>
      </c>
      <c r="C220" s="123"/>
      <c r="D220" s="123"/>
      <c r="E220" s="91"/>
      <c r="F220" s="88"/>
      <c r="G220" s="88"/>
    </row>
    <row r="221" s="54" customFormat="1" customHeight="1" spans="1:7">
      <c r="A221" s="81">
        <v>2013808</v>
      </c>
      <c r="B221" s="81" t="s">
        <v>122</v>
      </c>
      <c r="C221" s="123"/>
      <c r="D221" s="123"/>
      <c r="E221" s="91"/>
      <c r="F221" s="88"/>
      <c r="G221" s="88"/>
    </row>
    <row r="222" s="54" customFormat="1" customHeight="1" spans="1:7">
      <c r="A222" s="81">
        <v>2013810</v>
      </c>
      <c r="B222" s="81" t="s">
        <v>198</v>
      </c>
      <c r="C222" s="123"/>
      <c r="D222" s="123"/>
      <c r="E222" s="91"/>
      <c r="F222" s="88"/>
      <c r="G222" s="88"/>
    </row>
    <row r="223" s="54" customFormat="1" customHeight="1" spans="1:7">
      <c r="A223" s="81">
        <v>2013812</v>
      </c>
      <c r="B223" s="81" t="s">
        <v>199</v>
      </c>
      <c r="C223" s="123"/>
      <c r="D223" s="123"/>
      <c r="E223" s="91">
        <v>13</v>
      </c>
      <c r="F223" s="88"/>
      <c r="G223" s="88"/>
    </row>
    <row r="224" s="54" customFormat="1" customHeight="1" spans="1:7">
      <c r="A224" s="81">
        <v>2013813</v>
      </c>
      <c r="B224" s="81" t="s">
        <v>200</v>
      </c>
      <c r="C224" s="123"/>
      <c r="D224" s="123"/>
      <c r="E224" s="91"/>
      <c r="F224" s="88"/>
      <c r="G224" s="88"/>
    </row>
    <row r="225" s="54" customFormat="1" customHeight="1" spans="1:7">
      <c r="A225" s="81">
        <v>2013814</v>
      </c>
      <c r="B225" s="81" t="s">
        <v>201</v>
      </c>
      <c r="C225" s="123"/>
      <c r="D225" s="123"/>
      <c r="E225" s="91"/>
      <c r="F225" s="88"/>
      <c r="G225" s="88"/>
    </row>
    <row r="226" s="54" customFormat="1" customHeight="1" spans="1:7">
      <c r="A226" s="81">
        <v>2013815</v>
      </c>
      <c r="B226" s="81" t="s">
        <v>202</v>
      </c>
      <c r="C226" s="123"/>
      <c r="D226" s="123"/>
      <c r="E226" s="91"/>
      <c r="F226" s="88"/>
      <c r="G226" s="88"/>
    </row>
    <row r="227" s="54" customFormat="1" customHeight="1" spans="1:7">
      <c r="A227" s="81">
        <v>2013816</v>
      </c>
      <c r="B227" s="81" t="s">
        <v>203</v>
      </c>
      <c r="C227" s="123"/>
      <c r="D227" s="123"/>
      <c r="E227" s="91">
        <v>10</v>
      </c>
      <c r="F227" s="88"/>
      <c r="G227" s="88">
        <v>2.5</v>
      </c>
    </row>
    <row r="228" s="54" customFormat="1" customHeight="1" spans="1:7">
      <c r="A228" s="81">
        <v>2013850</v>
      </c>
      <c r="B228" s="81" t="s">
        <v>90</v>
      </c>
      <c r="C228" s="123"/>
      <c r="D228" s="123"/>
      <c r="E228" s="91"/>
      <c r="F228" s="88"/>
      <c r="G228" s="88"/>
    </row>
    <row r="229" s="54" customFormat="1" customHeight="1" spans="1:7">
      <c r="A229" s="81">
        <v>2013899</v>
      </c>
      <c r="B229" s="81" t="s">
        <v>204</v>
      </c>
      <c r="C229" s="123"/>
      <c r="D229" s="123"/>
      <c r="E229" s="91">
        <v>3</v>
      </c>
      <c r="F229" s="88"/>
      <c r="G229" s="88">
        <v>3</v>
      </c>
    </row>
    <row r="230" s="54" customFormat="1" customHeight="1" spans="1:7">
      <c r="A230" s="81">
        <v>20139</v>
      </c>
      <c r="B230" s="121" t="s">
        <v>205</v>
      </c>
      <c r="C230" s="124">
        <v>3523</v>
      </c>
      <c r="D230" s="124">
        <v>4755</v>
      </c>
      <c r="E230" s="122">
        <f>SUM(E231:E236)</f>
        <v>4196</v>
      </c>
      <c r="F230" s="87">
        <f>E230/D230</f>
        <v>0.882439537329127</v>
      </c>
      <c r="G230" s="87">
        <v>1.62321083172147</v>
      </c>
    </row>
    <row r="231" s="54" customFormat="1" customHeight="1" spans="1:7">
      <c r="A231" s="81">
        <v>2013901</v>
      </c>
      <c r="B231" s="81" t="s">
        <v>81</v>
      </c>
      <c r="C231" s="123"/>
      <c r="D231" s="123"/>
      <c r="E231" s="91">
        <v>67</v>
      </c>
      <c r="F231" s="88"/>
      <c r="G231" s="88">
        <v>2.79166666666667</v>
      </c>
    </row>
    <row r="232" s="54" customFormat="1" customHeight="1" spans="1:7">
      <c r="A232" s="81">
        <v>2013902</v>
      </c>
      <c r="B232" s="81" t="s">
        <v>82</v>
      </c>
      <c r="C232" s="123"/>
      <c r="D232" s="123"/>
      <c r="E232" s="91">
        <v>146</v>
      </c>
      <c r="F232" s="88"/>
      <c r="G232" s="88">
        <v>48.6666666666667</v>
      </c>
    </row>
    <row r="233" s="54" customFormat="1" customHeight="1" spans="1:7">
      <c r="A233" s="81">
        <v>2013903</v>
      </c>
      <c r="B233" s="81" t="s">
        <v>83</v>
      </c>
      <c r="C233" s="123"/>
      <c r="D233" s="123"/>
      <c r="E233" s="91"/>
      <c r="F233" s="88"/>
      <c r="G233" s="88"/>
    </row>
    <row r="234" s="54" customFormat="1" customHeight="1" spans="1:7">
      <c r="A234" s="81">
        <v>2013904</v>
      </c>
      <c r="B234" s="81" t="s">
        <v>176</v>
      </c>
      <c r="C234" s="123"/>
      <c r="D234" s="123"/>
      <c r="E234" s="91">
        <v>3923</v>
      </c>
      <c r="F234" s="88"/>
      <c r="G234" s="88">
        <v>1.53362001563722</v>
      </c>
    </row>
    <row r="235" s="54" customFormat="1" customHeight="1" spans="1:7">
      <c r="A235" s="81">
        <v>2013950</v>
      </c>
      <c r="B235" s="81" t="s">
        <v>90</v>
      </c>
      <c r="C235" s="123"/>
      <c r="D235" s="123"/>
      <c r="E235" s="91">
        <v>54</v>
      </c>
      <c r="F235" s="88"/>
      <c r="G235" s="88"/>
    </row>
    <row r="236" s="54" customFormat="1" customHeight="1" spans="1:7">
      <c r="A236" s="81">
        <v>2013999</v>
      </c>
      <c r="B236" s="81" t="s">
        <v>206</v>
      </c>
      <c r="C236" s="155"/>
      <c r="D236" s="155"/>
      <c r="E236" s="158">
        <v>6</v>
      </c>
      <c r="F236" s="88"/>
      <c r="G236" s="88"/>
    </row>
    <row r="237" s="54" customFormat="1" customHeight="1" spans="1:7">
      <c r="A237" s="81">
        <v>20140</v>
      </c>
      <c r="B237" s="156" t="s">
        <v>207</v>
      </c>
      <c r="C237" s="146">
        <v>91</v>
      </c>
      <c r="D237" s="146">
        <v>161</v>
      </c>
      <c r="E237" s="122">
        <f>SUM(E238:E243)</f>
        <v>155</v>
      </c>
      <c r="F237" s="87">
        <f>E237/D237</f>
        <v>0.962732919254658</v>
      </c>
      <c r="G237" s="87">
        <v>1.2109375</v>
      </c>
    </row>
    <row r="238" s="54" customFormat="1" customHeight="1" spans="1:7">
      <c r="A238" s="81">
        <v>2014001</v>
      </c>
      <c r="B238" s="81" t="s">
        <v>81</v>
      </c>
      <c r="C238" s="157"/>
      <c r="D238" s="157"/>
      <c r="E238" s="159">
        <v>80</v>
      </c>
      <c r="F238" s="88"/>
      <c r="G238" s="88">
        <v>0.919540229885057</v>
      </c>
    </row>
    <row r="239" s="54" customFormat="1" customHeight="1" spans="1:7">
      <c r="A239" s="81">
        <v>2014002</v>
      </c>
      <c r="B239" s="81" t="s">
        <v>82</v>
      </c>
      <c r="C239" s="123"/>
      <c r="D239" s="123"/>
      <c r="E239" s="91"/>
      <c r="F239" s="88"/>
      <c r="G239" s="88">
        <v>0</v>
      </c>
    </row>
    <row r="240" s="54" customFormat="1" customHeight="1" spans="1:7">
      <c r="A240" s="81">
        <v>2014003</v>
      </c>
      <c r="B240" s="81" t="s">
        <v>83</v>
      </c>
      <c r="C240" s="123"/>
      <c r="D240" s="123"/>
      <c r="E240" s="91"/>
      <c r="F240" s="88"/>
      <c r="G240" s="88"/>
    </row>
    <row r="241" s="54" customFormat="1" customHeight="1" spans="1:7">
      <c r="A241" s="81">
        <v>2014004</v>
      </c>
      <c r="B241" s="81" t="s">
        <v>208</v>
      </c>
      <c r="C241" s="123"/>
      <c r="D241" s="123"/>
      <c r="E241" s="91">
        <v>41</v>
      </c>
      <c r="F241" s="88"/>
      <c r="G241" s="88">
        <v>1.41379310344828</v>
      </c>
    </row>
    <row r="242" s="54" customFormat="1" customHeight="1" spans="1:7">
      <c r="A242" s="81">
        <v>2014050</v>
      </c>
      <c r="B242" s="81" t="s">
        <v>90</v>
      </c>
      <c r="C242" s="123"/>
      <c r="D242" s="123"/>
      <c r="E242" s="91"/>
      <c r="F242" s="88"/>
      <c r="G242" s="88"/>
    </row>
    <row r="243" s="54" customFormat="1" customHeight="1" spans="1:7">
      <c r="A243" s="81">
        <v>2014099</v>
      </c>
      <c r="B243" s="81" t="s">
        <v>209</v>
      </c>
      <c r="C243" s="123"/>
      <c r="D243" s="123"/>
      <c r="E243" s="91">
        <v>34</v>
      </c>
      <c r="F243" s="88"/>
      <c r="G243" s="88">
        <v>4.25</v>
      </c>
    </row>
    <row r="244" s="54" customFormat="1" customHeight="1" spans="1:7">
      <c r="A244" s="81">
        <v>20141</v>
      </c>
      <c r="B244" s="121" t="s">
        <v>210</v>
      </c>
      <c r="C244" s="124">
        <v>80</v>
      </c>
      <c r="D244" s="124">
        <v>68</v>
      </c>
      <c r="E244" s="122">
        <f>E245+E246+E247+E248+E249</f>
        <v>68</v>
      </c>
      <c r="F244" s="87"/>
      <c r="G244" s="87"/>
    </row>
    <row r="245" s="54" customFormat="1" customHeight="1" spans="1:7">
      <c r="A245" s="81">
        <v>2014101</v>
      </c>
      <c r="B245" s="81" t="s">
        <v>81</v>
      </c>
      <c r="C245" s="123"/>
      <c r="D245" s="123"/>
      <c r="E245" s="91"/>
      <c r="F245" s="88"/>
      <c r="G245" s="88"/>
    </row>
    <row r="246" s="54" customFormat="1" customHeight="1" spans="1:7">
      <c r="A246" s="81">
        <v>2014102</v>
      </c>
      <c r="B246" s="81" t="s">
        <v>82</v>
      </c>
      <c r="C246" s="123"/>
      <c r="D246" s="123"/>
      <c r="E246" s="91"/>
      <c r="F246" s="88"/>
      <c r="G246" s="88"/>
    </row>
    <row r="247" s="54" customFormat="1" customHeight="1" spans="1:7">
      <c r="A247" s="81">
        <v>2014103</v>
      </c>
      <c r="B247" s="81" t="s">
        <v>83</v>
      </c>
      <c r="C247" s="123"/>
      <c r="D247" s="123"/>
      <c r="E247" s="91"/>
      <c r="F247" s="88"/>
      <c r="G247" s="88"/>
    </row>
    <row r="248" s="54" customFormat="1" customHeight="1" spans="1:7">
      <c r="A248" s="81">
        <v>2014150</v>
      </c>
      <c r="B248" s="81" t="s">
        <v>90</v>
      </c>
      <c r="C248" s="123"/>
      <c r="D248" s="123"/>
      <c r="E248" s="91">
        <v>68</v>
      </c>
      <c r="F248" s="88"/>
      <c r="G248" s="88"/>
    </row>
    <row r="249" s="54" customFormat="1" customHeight="1" spans="1:7">
      <c r="A249" s="81">
        <v>2014199</v>
      </c>
      <c r="B249" s="81" t="s">
        <v>211</v>
      </c>
      <c r="C249" s="123"/>
      <c r="D249" s="123"/>
      <c r="E249" s="91"/>
      <c r="F249" s="88"/>
      <c r="G249" s="88"/>
    </row>
    <row r="250" s="54" customFormat="1" customHeight="1" spans="1:7">
      <c r="A250" s="81">
        <v>20199</v>
      </c>
      <c r="B250" s="121" t="s">
        <v>212</v>
      </c>
      <c r="C250" s="124">
        <v>18</v>
      </c>
      <c r="D250" s="124">
        <v>67</v>
      </c>
      <c r="E250" s="122">
        <f>SUM(E251:E252)</f>
        <v>38</v>
      </c>
      <c r="F250" s="87">
        <f>E250/D250</f>
        <v>0.567164179104478</v>
      </c>
      <c r="G250" s="87">
        <v>0.95</v>
      </c>
    </row>
    <row r="251" s="54" customFormat="1" customHeight="1" spans="1:7">
      <c r="A251" s="81">
        <v>2019901</v>
      </c>
      <c r="B251" s="81" t="s">
        <v>213</v>
      </c>
      <c r="C251" s="123"/>
      <c r="D251" s="123"/>
      <c r="E251" s="91"/>
      <c r="F251" s="88"/>
      <c r="G251" s="88"/>
    </row>
    <row r="252" s="54" customFormat="1" customHeight="1" spans="1:7">
      <c r="A252" s="81">
        <v>2019999</v>
      </c>
      <c r="B252" s="81" t="s">
        <v>214</v>
      </c>
      <c r="C252" s="123"/>
      <c r="D252" s="123"/>
      <c r="E252" s="91">
        <v>38</v>
      </c>
      <c r="F252" s="88"/>
      <c r="G252" s="88">
        <v>0.95</v>
      </c>
    </row>
    <row r="253" s="54" customFormat="1" customHeight="1" spans="1:7">
      <c r="A253" s="81">
        <v>202</v>
      </c>
      <c r="B253" s="121" t="s">
        <v>215</v>
      </c>
      <c r="C253" s="123"/>
      <c r="D253" s="123"/>
      <c r="E253" s="91"/>
      <c r="F253" s="88"/>
      <c r="G253" s="88"/>
    </row>
    <row r="254" s="54" customFormat="1" customHeight="1" spans="1:7">
      <c r="A254" s="81">
        <v>20201</v>
      </c>
      <c r="B254" s="121" t="s">
        <v>216</v>
      </c>
      <c r="C254" s="123"/>
      <c r="D254" s="123"/>
      <c r="E254" s="91"/>
      <c r="F254" s="88"/>
      <c r="G254" s="88"/>
    </row>
    <row r="255" s="54" customFormat="1" customHeight="1" spans="1:7">
      <c r="A255" s="81">
        <v>2020101</v>
      </c>
      <c r="B255" s="81" t="s">
        <v>81</v>
      </c>
      <c r="C255" s="123"/>
      <c r="D255" s="123"/>
      <c r="E255" s="91"/>
      <c r="F255" s="88"/>
      <c r="G255" s="88"/>
    </row>
    <row r="256" s="54" customFormat="1" customHeight="1" spans="1:7">
      <c r="A256" s="81">
        <v>2020102</v>
      </c>
      <c r="B256" s="81" t="s">
        <v>82</v>
      </c>
      <c r="C256" s="123"/>
      <c r="D256" s="123"/>
      <c r="E256" s="91"/>
      <c r="F256" s="88"/>
      <c r="G256" s="88"/>
    </row>
    <row r="257" s="54" customFormat="1" customHeight="1" spans="1:7">
      <c r="A257" s="81">
        <v>2020103</v>
      </c>
      <c r="B257" s="81" t="s">
        <v>83</v>
      </c>
      <c r="C257" s="123"/>
      <c r="D257" s="123"/>
      <c r="E257" s="91"/>
      <c r="F257" s="88"/>
      <c r="G257" s="88"/>
    </row>
    <row r="258" s="54" customFormat="1" customHeight="1" spans="1:7">
      <c r="A258" s="81">
        <v>2020104</v>
      </c>
      <c r="B258" s="81" t="s">
        <v>176</v>
      </c>
      <c r="C258" s="123"/>
      <c r="D258" s="123"/>
      <c r="E258" s="91"/>
      <c r="F258" s="88"/>
      <c r="G258" s="88"/>
    </row>
    <row r="259" s="54" customFormat="1" customHeight="1" spans="1:7">
      <c r="A259" s="81">
        <v>2020150</v>
      </c>
      <c r="B259" s="81" t="s">
        <v>90</v>
      </c>
      <c r="C259" s="123"/>
      <c r="D259" s="123"/>
      <c r="E259" s="91"/>
      <c r="F259" s="88"/>
      <c r="G259" s="88"/>
    </row>
    <row r="260" s="54" customFormat="1" customHeight="1" spans="1:7">
      <c r="A260" s="81">
        <v>2020199</v>
      </c>
      <c r="B260" s="81" t="s">
        <v>217</v>
      </c>
      <c r="C260" s="123"/>
      <c r="D260" s="123"/>
      <c r="E260" s="91"/>
      <c r="F260" s="88"/>
      <c r="G260" s="88"/>
    </row>
    <row r="261" s="54" customFormat="1" customHeight="1" spans="1:7">
      <c r="A261" s="81">
        <v>20202</v>
      </c>
      <c r="B261" s="121" t="s">
        <v>218</v>
      </c>
      <c r="C261" s="123"/>
      <c r="D261" s="123"/>
      <c r="E261" s="91"/>
      <c r="F261" s="88"/>
      <c r="G261" s="88"/>
    </row>
    <row r="262" s="54" customFormat="1" customHeight="1" spans="1:7">
      <c r="A262" s="81">
        <v>2020201</v>
      </c>
      <c r="B262" s="81" t="s">
        <v>219</v>
      </c>
      <c r="C262" s="123"/>
      <c r="D262" s="123"/>
      <c r="E262" s="91"/>
      <c r="F262" s="88"/>
      <c r="G262" s="88"/>
    </row>
    <row r="263" s="54" customFormat="1" customHeight="1" spans="1:7">
      <c r="A263" s="81">
        <v>2020202</v>
      </c>
      <c r="B263" s="81" t="s">
        <v>220</v>
      </c>
      <c r="C263" s="123"/>
      <c r="D263" s="123"/>
      <c r="E263" s="91"/>
      <c r="F263" s="88"/>
      <c r="G263" s="88"/>
    </row>
    <row r="264" s="54" customFormat="1" customHeight="1" spans="1:7">
      <c r="A264" s="81">
        <v>20203</v>
      </c>
      <c r="B264" s="121" t="s">
        <v>221</v>
      </c>
      <c r="C264" s="123"/>
      <c r="D264" s="123"/>
      <c r="E264" s="91"/>
      <c r="F264" s="88"/>
      <c r="G264" s="88"/>
    </row>
    <row r="265" s="54" customFormat="1" customHeight="1" spans="1:7">
      <c r="A265" s="81">
        <v>2020304</v>
      </c>
      <c r="B265" s="81" t="s">
        <v>222</v>
      </c>
      <c r="C265" s="123"/>
      <c r="D265" s="123"/>
      <c r="E265" s="91"/>
      <c r="F265" s="88"/>
      <c r="G265" s="88"/>
    </row>
    <row r="266" s="54" customFormat="1" customHeight="1" spans="1:7">
      <c r="A266" s="81">
        <v>2020306</v>
      </c>
      <c r="B266" s="81" t="s">
        <v>223</v>
      </c>
      <c r="C266" s="123"/>
      <c r="D266" s="123"/>
      <c r="E266" s="91"/>
      <c r="F266" s="88"/>
      <c r="G266" s="88"/>
    </row>
    <row r="267" s="54" customFormat="1" customHeight="1" spans="1:7">
      <c r="A267" s="81">
        <v>20204</v>
      </c>
      <c r="B267" s="121" t="s">
        <v>224</v>
      </c>
      <c r="C267" s="123"/>
      <c r="D267" s="123"/>
      <c r="E267" s="91"/>
      <c r="F267" s="88"/>
      <c r="G267" s="88"/>
    </row>
    <row r="268" s="54" customFormat="1" customHeight="1" spans="1:7">
      <c r="A268" s="81">
        <v>2020401</v>
      </c>
      <c r="B268" s="81" t="s">
        <v>225</v>
      </c>
      <c r="C268" s="123"/>
      <c r="D268" s="123"/>
      <c r="E268" s="91"/>
      <c r="F268" s="88"/>
      <c r="G268" s="88"/>
    </row>
    <row r="269" s="54" customFormat="1" customHeight="1" spans="1:7">
      <c r="A269" s="81">
        <v>2020402</v>
      </c>
      <c r="B269" s="81" t="s">
        <v>226</v>
      </c>
      <c r="C269" s="123"/>
      <c r="D269" s="123"/>
      <c r="E269" s="91"/>
      <c r="F269" s="88"/>
      <c r="G269" s="88"/>
    </row>
    <row r="270" s="54" customFormat="1" customHeight="1" spans="1:7">
      <c r="A270" s="81">
        <v>2020403</v>
      </c>
      <c r="B270" s="81" t="s">
        <v>227</v>
      </c>
      <c r="C270" s="123"/>
      <c r="D270" s="123"/>
      <c r="E270" s="91"/>
      <c r="F270" s="88"/>
      <c r="G270" s="88"/>
    </row>
    <row r="271" s="54" customFormat="1" customHeight="1" spans="1:7">
      <c r="A271" s="81">
        <v>2020404</v>
      </c>
      <c r="B271" s="81" t="s">
        <v>228</v>
      </c>
      <c r="C271" s="123"/>
      <c r="D271" s="123"/>
      <c r="E271" s="91"/>
      <c r="F271" s="88"/>
      <c r="G271" s="88"/>
    </row>
    <row r="272" s="54" customFormat="1" customHeight="1" spans="1:7">
      <c r="A272" s="81">
        <v>2020499</v>
      </c>
      <c r="B272" s="81" t="s">
        <v>229</v>
      </c>
      <c r="C272" s="123"/>
      <c r="D272" s="123"/>
      <c r="E272" s="91"/>
      <c r="F272" s="88"/>
      <c r="G272" s="88"/>
    </row>
    <row r="273" s="54" customFormat="1" customHeight="1" spans="1:7">
      <c r="A273" s="81">
        <v>20205</v>
      </c>
      <c r="B273" s="121" t="s">
        <v>230</v>
      </c>
      <c r="C273" s="123"/>
      <c r="D273" s="123"/>
      <c r="E273" s="91"/>
      <c r="F273" s="88"/>
      <c r="G273" s="88"/>
    </row>
    <row r="274" s="54" customFormat="1" customHeight="1" spans="1:7">
      <c r="A274" s="81">
        <v>2020503</v>
      </c>
      <c r="B274" s="81" t="s">
        <v>231</v>
      </c>
      <c r="C274" s="123"/>
      <c r="D274" s="123"/>
      <c r="E274" s="91"/>
      <c r="F274" s="88"/>
      <c r="G274" s="88"/>
    </row>
    <row r="275" s="54" customFormat="1" customHeight="1" spans="1:7">
      <c r="A275" s="81">
        <v>2020504</v>
      </c>
      <c r="B275" s="81" t="s">
        <v>232</v>
      </c>
      <c r="C275" s="123"/>
      <c r="D275" s="123"/>
      <c r="E275" s="91"/>
      <c r="F275" s="88"/>
      <c r="G275" s="88"/>
    </row>
    <row r="276" s="54" customFormat="1" customHeight="1" spans="1:7">
      <c r="A276" s="81">
        <v>2020505</v>
      </c>
      <c r="B276" s="81" t="s">
        <v>233</v>
      </c>
      <c r="C276" s="123"/>
      <c r="D276" s="123"/>
      <c r="E276" s="91"/>
      <c r="F276" s="88"/>
      <c r="G276" s="88"/>
    </row>
    <row r="277" s="54" customFormat="1" customHeight="1" spans="1:7">
      <c r="A277" s="81">
        <v>2020599</v>
      </c>
      <c r="B277" s="81" t="s">
        <v>234</v>
      </c>
      <c r="C277" s="123"/>
      <c r="D277" s="123"/>
      <c r="E277" s="91"/>
      <c r="F277" s="88"/>
      <c r="G277" s="88"/>
    </row>
    <row r="278" s="54" customFormat="1" customHeight="1" spans="1:7">
      <c r="A278" s="81">
        <v>20206</v>
      </c>
      <c r="B278" s="121" t="s">
        <v>235</v>
      </c>
      <c r="C278" s="123"/>
      <c r="D278" s="123"/>
      <c r="E278" s="91"/>
      <c r="F278" s="88"/>
      <c r="G278" s="88"/>
    </row>
    <row r="279" s="54" customFormat="1" customHeight="1" spans="1:7">
      <c r="A279" s="81">
        <v>2020601</v>
      </c>
      <c r="B279" s="81" t="s">
        <v>236</v>
      </c>
      <c r="C279" s="123"/>
      <c r="D279" s="123"/>
      <c r="E279" s="91"/>
      <c r="F279" s="88"/>
      <c r="G279" s="88"/>
    </row>
    <row r="280" s="54" customFormat="1" customHeight="1" spans="1:7">
      <c r="A280" s="81">
        <v>20207</v>
      </c>
      <c r="B280" s="121" t="s">
        <v>237</v>
      </c>
      <c r="C280" s="123"/>
      <c r="D280" s="123"/>
      <c r="E280" s="91"/>
      <c r="F280" s="88"/>
      <c r="G280" s="88"/>
    </row>
    <row r="281" s="54" customFormat="1" customHeight="1" spans="1:7">
      <c r="A281" s="81">
        <v>2020701</v>
      </c>
      <c r="B281" s="81" t="s">
        <v>238</v>
      </c>
      <c r="C281" s="123"/>
      <c r="D281" s="123"/>
      <c r="E281" s="91"/>
      <c r="F281" s="88"/>
      <c r="G281" s="88"/>
    </row>
    <row r="282" s="54" customFormat="1" customHeight="1" spans="1:7">
      <c r="A282" s="81">
        <v>2020702</v>
      </c>
      <c r="B282" s="81" t="s">
        <v>239</v>
      </c>
      <c r="C282" s="123"/>
      <c r="D282" s="123"/>
      <c r="E282" s="91"/>
      <c r="F282" s="88"/>
      <c r="G282" s="88"/>
    </row>
    <row r="283" s="54" customFormat="1" customHeight="1" spans="1:7">
      <c r="A283" s="81">
        <v>2020703</v>
      </c>
      <c r="B283" s="81" t="s">
        <v>240</v>
      </c>
      <c r="C283" s="123"/>
      <c r="D283" s="123"/>
      <c r="E283" s="91"/>
      <c r="F283" s="88"/>
      <c r="G283" s="88"/>
    </row>
    <row r="284" s="54" customFormat="1" customHeight="1" spans="1:7">
      <c r="A284" s="81">
        <v>2020799</v>
      </c>
      <c r="B284" s="81" t="s">
        <v>241</v>
      </c>
      <c r="C284" s="123"/>
      <c r="D284" s="123"/>
      <c r="E284" s="91"/>
      <c r="F284" s="88"/>
      <c r="G284" s="88"/>
    </row>
    <row r="285" s="54" customFormat="1" customHeight="1" spans="1:7">
      <c r="A285" s="81">
        <v>20208</v>
      </c>
      <c r="B285" s="121" t="s">
        <v>242</v>
      </c>
      <c r="C285" s="123"/>
      <c r="D285" s="123"/>
      <c r="E285" s="91"/>
      <c r="F285" s="88"/>
      <c r="G285" s="88"/>
    </row>
    <row r="286" s="54" customFormat="1" customHeight="1" spans="1:7">
      <c r="A286" s="81">
        <v>2020801</v>
      </c>
      <c r="B286" s="81" t="s">
        <v>81</v>
      </c>
      <c r="C286" s="123"/>
      <c r="D286" s="123"/>
      <c r="E286" s="91"/>
      <c r="F286" s="88"/>
      <c r="G286" s="88"/>
    </row>
    <row r="287" s="54" customFormat="1" customHeight="1" spans="1:7">
      <c r="A287" s="81">
        <v>2020802</v>
      </c>
      <c r="B287" s="81" t="s">
        <v>82</v>
      </c>
      <c r="C287" s="123"/>
      <c r="D287" s="123"/>
      <c r="E287" s="91"/>
      <c r="F287" s="88"/>
      <c r="G287" s="88"/>
    </row>
    <row r="288" s="54" customFormat="1" customHeight="1" spans="1:7">
      <c r="A288" s="81">
        <v>2020803</v>
      </c>
      <c r="B288" s="81" t="s">
        <v>83</v>
      </c>
      <c r="C288" s="123"/>
      <c r="D288" s="123"/>
      <c r="E288" s="91"/>
      <c r="F288" s="88"/>
      <c r="G288" s="88"/>
    </row>
    <row r="289" s="54" customFormat="1" customHeight="1" spans="1:7">
      <c r="A289" s="81">
        <v>2020850</v>
      </c>
      <c r="B289" s="81" t="s">
        <v>90</v>
      </c>
      <c r="C289" s="123"/>
      <c r="D289" s="123"/>
      <c r="E289" s="91"/>
      <c r="F289" s="88"/>
      <c r="G289" s="88"/>
    </row>
    <row r="290" s="54" customFormat="1" customHeight="1" spans="1:7">
      <c r="A290" s="81">
        <v>2020899</v>
      </c>
      <c r="B290" s="81" t="s">
        <v>243</v>
      </c>
      <c r="C290" s="123"/>
      <c r="D290" s="123"/>
      <c r="E290" s="91"/>
      <c r="F290" s="88"/>
      <c r="G290" s="88"/>
    </row>
    <row r="291" s="54" customFormat="1" customHeight="1" spans="1:7">
      <c r="A291" s="81">
        <v>20299</v>
      </c>
      <c r="B291" s="121" t="s">
        <v>244</v>
      </c>
      <c r="C291" s="123"/>
      <c r="D291" s="123"/>
      <c r="E291" s="91"/>
      <c r="F291" s="88"/>
      <c r="G291" s="88"/>
    </row>
    <row r="292" s="54" customFormat="1" customHeight="1" spans="1:7">
      <c r="A292" s="81">
        <v>2029999</v>
      </c>
      <c r="B292" s="81" t="s">
        <v>245</v>
      </c>
      <c r="C292" s="123"/>
      <c r="D292" s="123"/>
      <c r="E292" s="91"/>
      <c r="F292" s="88"/>
      <c r="G292" s="88"/>
    </row>
    <row r="293" s="54" customFormat="1" customHeight="1" spans="1:7">
      <c r="A293" s="81">
        <v>203</v>
      </c>
      <c r="B293" s="121" t="s">
        <v>246</v>
      </c>
      <c r="C293" s="146">
        <f>SUM(C294,C298,C300,C302,C310)</f>
        <v>30</v>
      </c>
      <c r="D293" s="146">
        <f>SUM(D294,D298,D300,D302,D310)</f>
        <v>27</v>
      </c>
      <c r="E293" s="122">
        <f>SUM(E294,E298,E300,E302,E310)</f>
        <v>25</v>
      </c>
      <c r="F293" s="87">
        <f>E293/D293</f>
        <v>0.925925925925926</v>
      </c>
      <c r="G293" s="87">
        <v>0.0909090909090909</v>
      </c>
    </row>
    <row r="294" s="54" customFormat="1" customHeight="1" spans="1:7">
      <c r="A294" s="81">
        <v>20301</v>
      </c>
      <c r="B294" s="121" t="s">
        <v>247</v>
      </c>
      <c r="C294" s="123"/>
      <c r="D294" s="123"/>
      <c r="E294" s="91"/>
      <c r="F294" s="88"/>
      <c r="G294" s="88"/>
    </row>
    <row r="295" s="54" customFormat="1" customHeight="1" spans="1:7">
      <c r="A295" s="81">
        <v>2030101</v>
      </c>
      <c r="B295" s="81" t="s">
        <v>248</v>
      </c>
      <c r="C295" s="123"/>
      <c r="D295" s="123"/>
      <c r="E295" s="91"/>
      <c r="F295" s="88"/>
      <c r="G295" s="88"/>
    </row>
    <row r="296" s="54" customFormat="1" customHeight="1" spans="1:7">
      <c r="A296" s="81">
        <v>2030102</v>
      </c>
      <c r="B296" s="81" t="s">
        <v>249</v>
      </c>
      <c r="C296" s="123"/>
      <c r="D296" s="123"/>
      <c r="E296" s="91"/>
      <c r="F296" s="88"/>
      <c r="G296" s="88"/>
    </row>
    <row r="297" s="54" customFormat="1" customHeight="1" spans="1:7">
      <c r="A297" s="81">
        <v>2030199</v>
      </c>
      <c r="B297" s="81" t="s">
        <v>250</v>
      </c>
      <c r="C297" s="123"/>
      <c r="D297" s="123"/>
      <c r="E297" s="91"/>
      <c r="F297" s="88"/>
      <c r="G297" s="88"/>
    </row>
    <row r="298" s="54" customFormat="1" customHeight="1" spans="1:7">
      <c r="A298" s="81">
        <v>20304</v>
      </c>
      <c r="B298" s="121" t="s">
        <v>251</v>
      </c>
      <c r="C298" s="123"/>
      <c r="D298" s="123"/>
      <c r="E298" s="91"/>
      <c r="F298" s="88"/>
      <c r="G298" s="88"/>
    </row>
    <row r="299" s="54" customFormat="1" customHeight="1" spans="1:7">
      <c r="A299" s="81">
        <v>2030401</v>
      </c>
      <c r="B299" s="81" t="s">
        <v>252</v>
      </c>
      <c r="C299" s="123"/>
      <c r="D299" s="123"/>
      <c r="E299" s="91"/>
      <c r="F299" s="88"/>
      <c r="G299" s="88"/>
    </row>
    <row r="300" s="54" customFormat="1" customHeight="1" spans="1:7">
      <c r="A300" s="81">
        <v>20305</v>
      </c>
      <c r="B300" s="121" t="s">
        <v>253</v>
      </c>
      <c r="C300" s="123"/>
      <c r="D300" s="123"/>
      <c r="E300" s="91"/>
      <c r="F300" s="88"/>
      <c r="G300" s="88"/>
    </row>
    <row r="301" s="54" customFormat="1" customHeight="1" spans="1:7">
      <c r="A301" s="81">
        <v>2030501</v>
      </c>
      <c r="B301" s="81" t="s">
        <v>254</v>
      </c>
      <c r="C301" s="123"/>
      <c r="D301" s="123"/>
      <c r="E301" s="91"/>
      <c r="F301" s="88"/>
      <c r="G301" s="88"/>
    </row>
    <row r="302" s="54" customFormat="1" customHeight="1" spans="1:7">
      <c r="A302" s="81">
        <v>20306</v>
      </c>
      <c r="B302" s="121" t="s">
        <v>255</v>
      </c>
      <c r="C302" s="124">
        <v>30</v>
      </c>
      <c r="D302" s="124">
        <v>27</v>
      </c>
      <c r="E302" s="122">
        <f>SUM(E303:E309)</f>
        <v>25</v>
      </c>
      <c r="F302" s="87">
        <f>E302/D302</f>
        <v>0.925925925925926</v>
      </c>
      <c r="G302" s="87">
        <v>0.0909090909090909</v>
      </c>
    </row>
    <row r="303" s="54" customFormat="1" customHeight="1" spans="1:7">
      <c r="A303" s="81">
        <v>2030601</v>
      </c>
      <c r="B303" s="81" t="s">
        <v>256</v>
      </c>
      <c r="C303" s="123"/>
      <c r="D303" s="123"/>
      <c r="E303" s="91"/>
      <c r="F303" s="88"/>
      <c r="G303" s="88"/>
    </row>
    <row r="304" s="54" customFormat="1" customHeight="1" spans="1:7">
      <c r="A304" s="81">
        <v>2030602</v>
      </c>
      <c r="B304" s="81" t="s">
        <v>257</v>
      </c>
      <c r="C304" s="123"/>
      <c r="D304" s="123"/>
      <c r="E304" s="91"/>
      <c r="F304" s="88"/>
      <c r="G304" s="88"/>
    </row>
    <row r="305" s="54" customFormat="1" customHeight="1" spans="1:7">
      <c r="A305" s="81">
        <v>2030603</v>
      </c>
      <c r="B305" s="81" t="s">
        <v>258</v>
      </c>
      <c r="C305" s="123"/>
      <c r="D305" s="123"/>
      <c r="E305" s="91">
        <v>2</v>
      </c>
      <c r="F305" s="88"/>
      <c r="G305" s="88"/>
    </row>
    <row r="306" s="54" customFormat="1" customHeight="1" spans="1:7">
      <c r="A306" s="81">
        <v>2030604</v>
      </c>
      <c r="B306" s="81" t="s">
        <v>259</v>
      </c>
      <c r="C306" s="123"/>
      <c r="D306" s="123"/>
      <c r="E306" s="91"/>
      <c r="F306" s="88"/>
      <c r="G306" s="88"/>
    </row>
    <row r="307" s="54" customFormat="1" customHeight="1" spans="1:7">
      <c r="A307" s="81">
        <v>2030607</v>
      </c>
      <c r="B307" s="81" t="s">
        <v>260</v>
      </c>
      <c r="C307" s="123"/>
      <c r="D307" s="123"/>
      <c r="E307" s="91">
        <v>23</v>
      </c>
      <c r="F307" s="88"/>
      <c r="G307" s="88">
        <v>0.328571428571429</v>
      </c>
    </row>
    <row r="308" s="54" customFormat="1" customHeight="1" spans="1:7">
      <c r="A308" s="81">
        <v>2030608</v>
      </c>
      <c r="B308" s="81" t="s">
        <v>261</v>
      </c>
      <c r="C308" s="123"/>
      <c r="D308" s="123"/>
      <c r="E308" s="91"/>
      <c r="F308" s="88"/>
      <c r="G308" s="88"/>
    </row>
    <row r="309" s="54" customFormat="1" customHeight="1" spans="1:7">
      <c r="A309" s="81">
        <v>2030699</v>
      </c>
      <c r="B309" s="81" t="s">
        <v>262</v>
      </c>
      <c r="C309" s="123"/>
      <c r="D309" s="123"/>
      <c r="E309" s="91"/>
      <c r="F309" s="88"/>
      <c r="G309" s="88">
        <v>0</v>
      </c>
    </row>
    <row r="310" s="54" customFormat="1" customHeight="1" spans="1:7">
      <c r="A310" s="81">
        <v>20399</v>
      </c>
      <c r="B310" s="121" t="s">
        <v>263</v>
      </c>
      <c r="C310" s="123"/>
      <c r="D310" s="123"/>
      <c r="E310" s="91"/>
      <c r="F310" s="88"/>
      <c r="G310" s="88"/>
    </row>
    <row r="311" s="54" customFormat="1" customHeight="1" spans="1:7">
      <c r="A311" s="81">
        <v>2039999</v>
      </c>
      <c r="B311" s="81" t="s">
        <v>264</v>
      </c>
      <c r="C311" s="123"/>
      <c r="D311" s="123"/>
      <c r="E311" s="91"/>
      <c r="F311" s="88"/>
      <c r="G311" s="88"/>
    </row>
    <row r="312" s="54" customFormat="1" customHeight="1" spans="1:7">
      <c r="A312" s="81">
        <v>204</v>
      </c>
      <c r="B312" s="121" t="s">
        <v>265</v>
      </c>
      <c r="C312" s="146">
        <f>SUM(C313,C316,C327,C334,C342,C351,C365,C375,C385,C393,C399)</f>
        <v>2598</v>
      </c>
      <c r="D312" s="146">
        <f>SUM(D313,D316,D327,D334,D342,D351,D365,D375,D385,D393,D399)</f>
        <v>3095</v>
      </c>
      <c r="E312" s="122">
        <f>SUM(E313,E316,E327,E334,E342,E351,E365,E375,E385,E393,E399)</f>
        <v>2506</v>
      </c>
      <c r="F312" s="87">
        <f>E312/D312</f>
        <v>0.809693053311793</v>
      </c>
      <c r="G312" s="87">
        <v>1.32172995780591</v>
      </c>
    </row>
    <row r="313" s="54" customFormat="1" customHeight="1" spans="1:7">
      <c r="A313" s="81">
        <v>20401</v>
      </c>
      <c r="B313" s="121" t="s">
        <v>266</v>
      </c>
      <c r="C313" s="123"/>
      <c r="D313" s="123"/>
      <c r="E313" s="91"/>
      <c r="F313" s="88"/>
      <c r="G313" s="88"/>
    </row>
    <row r="314" s="54" customFormat="1" customHeight="1" spans="1:7">
      <c r="A314" s="81">
        <v>2040101</v>
      </c>
      <c r="B314" s="81" t="s">
        <v>267</v>
      </c>
      <c r="C314" s="123"/>
      <c r="D314" s="123"/>
      <c r="E314" s="91"/>
      <c r="F314" s="88"/>
      <c r="G314" s="88"/>
    </row>
    <row r="315" s="54" customFormat="1" customHeight="1" spans="1:7">
      <c r="A315" s="81">
        <v>2040199</v>
      </c>
      <c r="B315" s="81" t="s">
        <v>268</v>
      </c>
      <c r="C315" s="123"/>
      <c r="D315" s="123"/>
      <c r="E315" s="91"/>
      <c r="F315" s="88"/>
      <c r="G315" s="88"/>
    </row>
    <row r="316" s="54" customFormat="1" customHeight="1" spans="1:7">
      <c r="A316" s="81">
        <v>20402</v>
      </c>
      <c r="B316" s="121" t="s">
        <v>269</v>
      </c>
      <c r="C316" s="124">
        <v>850</v>
      </c>
      <c r="D316" s="124">
        <v>1098</v>
      </c>
      <c r="E316" s="122">
        <f>SUM(E317:E326)</f>
        <v>1017</v>
      </c>
      <c r="F316" s="87">
        <f>E316/D316</f>
        <v>0.926229508196721</v>
      </c>
      <c r="G316" s="87">
        <v>1.23572296476306</v>
      </c>
    </row>
    <row r="317" s="54" customFormat="1" customHeight="1" spans="1:7">
      <c r="A317" s="81">
        <v>2040201</v>
      </c>
      <c r="B317" s="81" t="s">
        <v>81</v>
      </c>
      <c r="C317" s="123"/>
      <c r="D317" s="123"/>
      <c r="E317" s="91"/>
      <c r="F317" s="88"/>
      <c r="G317" s="88"/>
    </row>
    <row r="318" s="54" customFormat="1" customHeight="1" spans="1:7">
      <c r="A318" s="81">
        <v>2040202</v>
      </c>
      <c r="B318" s="81" t="s">
        <v>82</v>
      </c>
      <c r="C318" s="123"/>
      <c r="D318" s="123"/>
      <c r="E318" s="91"/>
      <c r="F318" s="88"/>
      <c r="G318" s="88"/>
    </row>
    <row r="319" s="54" customFormat="1" customHeight="1" spans="1:7">
      <c r="A319" s="81">
        <v>2040203</v>
      </c>
      <c r="B319" s="81" t="s">
        <v>83</v>
      </c>
      <c r="C319" s="123"/>
      <c r="D319" s="123"/>
      <c r="E319" s="91"/>
      <c r="F319" s="88"/>
      <c r="G319" s="88"/>
    </row>
    <row r="320" s="54" customFormat="1" customHeight="1" spans="1:7">
      <c r="A320" s="81">
        <v>2040219</v>
      </c>
      <c r="B320" s="81" t="s">
        <v>122</v>
      </c>
      <c r="C320" s="123"/>
      <c r="D320" s="123"/>
      <c r="E320" s="91"/>
      <c r="F320" s="88"/>
      <c r="G320" s="88"/>
    </row>
    <row r="321" s="54" customFormat="1" customHeight="1" spans="1:7">
      <c r="A321" s="81">
        <v>2040220</v>
      </c>
      <c r="B321" s="81" t="s">
        <v>270</v>
      </c>
      <c r="C321" s="123"/>
      <c r="D321" s="123"/>
      <c r="E321" s="91"/>
      <c r="F321" s="88"/>
      <c r="G321" s="88"/>
    </row>
    <row r="322" s="54" customFormat="1" customHeight="1" spans="1:7">
      <c r="A322" s="81">
        <v>2040221</v>
      </c>
      <c r="B322" s="81" t="s">
        <v>271</v>
      </c>
      <c r="C322" s="123"/>
      <c r="D322" s="123"/>
      <c r="E322" s="91"/>
      <c r="F322" s="88"/>
      <c r="G322" s="88"/>
    </row>
    <row r="323" s="54" customFormat="1" customHeight="1" spans="1:7">
      <c r="A323" s="81">
        <v>2040222</v>
      </c>
      <c r="B323" s="81" t="s">
        <v>272</v>
      </c>
      <c r="C323" s="123"/>
      <c r="D323" s="123"/>
      <c r="E323" s="91"/>
      <c r="F323" s="88"/>
      <c r="G323" s="88"/>
    </row>
    <row r="324" s="54" customFormat="1" customHeight="1" spans="1:7">
      <c r="A324" s="81">
        <v>2040223</v>
      </c>
      <c r="B324" s="81" t="s">
        <v>273</v>
      </c>
      <c r="C324" s="123"/>
      <c r="D324" s="123"/>
      <c r="E324" s="91"/>
      <c r="F324" s="88"/>
      <c r="G324" s="88"/>
    </row>
    <row r="325" s="54" customFormat="1" customHeight="1" spans="1:7">
      <c r="A325" s="81">
        <v>2040250</v>
      </c>
      <c r="B325" s="81" t="s">
        <v>90</v>
      </c>
      <c r="C325" s="123"/>
      <c r="D325" s="123"/>
      <c r="E325" s="91"/>
      <c r="F325" s="88"/>
      <c r="G325" s="88"/>
    </row>
    <row r="326" s="54" customFormat="1" customHeight="1" spans="1:7">
      <c r="A326" s="81">
        <v>2040299</v>
      </c>
      <c r="B326" s="81" t="s">
        <v>274</v>
      </c>
      <c r="C326" s="123"/>
      <c r="D326" s="123"/>
      <c r="E326" s="91">
        <v>1017</v>
      </c>
      <c r="F326" s="88"/>
      <c r="G326" s="88">
        <v>1.23572296476306</v>
      </c>
    </row>
    <row r="327" s="54" customFormat="1" customHeight="1" spans="1:7">
      <c r="A327" s="81">
        <v>20403</v>
      </c>
      <c r="B327" s="121" t="s">
        <v>275</v>
      </c>
      <c r="C327" s="123"/>
      <c r="D327" s="123"/>
      <c r="E327" s="91"/>
      <c r="F327" s="88"/>
      <c r="G327" s="88"/>
    </row>
    <row r="328" s="54" customFormat="1" customHeight="1" spans="1:7">
      <c r="A328" s="81">
        <v>2040301</v>
      </c>
      <c r="B328" s="81" t="s">
        <v>81</v>
      </c>
      <c r="C328" s="123"/>
      <c r="D328" s="123"/>
      <c r="E328" s="91"/>
      <c r="F328" s="88"/>
      <c r="G328" s="88"/>
    </row>
    <row r="329" s="54" customFormat="1" customHeight="1" spans="1:7">
      <c r="A329" s="81">
        <v>2040302</v>
      </c>
      <c r="B329" s="81" t="s">
        <v>82</v>
      </c>
      <c r="C329" s="123"/>
      <c r="D329" s="123"/>
      <c r="E329" s="91"/>
      <c r="F329" s="88"/>
      <c r="G329" s="88"/>
    </row>
    <row r="330" s="54" customFormat="1" customHeight="1" spans="1:7">
      <c r="A330" s="81">
        <v>2040303</v>
      </c>
      <c r="B330" s="81" t="s">
        <v>83</v>
      </c>
      <c r="C330" s="123"/>
      <c r="D330" s="123"/>
      <c r="E330" s="91"/>
      <c r="F330" s="88"/>
      <c r="G330" s="88"/>
    </row>
    <row r="331" s="54" customFormat="1" customHeight="1" spans="1:7">
      <c r="A331" s="81">
        <v>2040304</v>
      </c>
      <c r="B331" s="81" t="s">
        <v>276</v>
      </c>
      <c r="C331" s="123"/>
      <c r="D331" s="123"/>
      <c r="E331" s="91"/>
      <c r="F331" s="88"/>
      <c r="G331" s="88"/>
    </row>
    <row r="332" s="54" customFormat="1" customHeight="1" spans="1:7">
      <c r="A332" s="81">
        <v>2040350</v>
      </c>
      <c r="B332" s="81" t="s">
        <v>90</v>
      </c>
      <c r="C332" s="123"/>
      <c r="D332" s="123"/>
      <c r="E332" s="91"/>
      <c r="F332" s="88"/>
      <c r="G332" s="88"/>
    </row>
    <row r="333" s="54" customFormat="1" customHeight="1" spans="1:7">
      <c r="A333" s="81">
        <v>2040399</v>
      </c>
      <c r="B333" s="81" t="s">
        <v>277</v>
      </c>
      <c r="C333" s="123"/>
      <c r="D333" s="123"/>
      <c r="E333" s="91"/>
      <c r="F333" s="88"/>
      <c r="G333" s="88"/>
    </row>
    <row r="334" s="54" customFormat="1" customHeight="1" spans="1:7">
      <c r="A334" s="81">
        <v>20404</v>
      </c>
      <c r="B334" s="121" t="s">
        <v>278</v>
      </c>
      <c r="C334" s="123"/>
      <c r="D334" s="123"/>
      <c r="E334" s="91"/>
      <c r="F334" s="88"/>
      <c r="G334" s="88"/>
    </row>
    <row r="335" s="54" customFormat="1" customHeight="1" spans="1:7">
      <c r="A335" s="81">
        <v>2040401</v>
      </c>
      <c r="B335" s="81" t="s">
        <v>81</v>
      </c>
      <c r="C335" s="123"/>
      <c r="D335" s="123"/>
      <c r="E335" s="91"/>
      <c r="F335" s="88"/>
      <c r="G335" s="88"/>
    </row>
    <row r="336" s="54" customFormat="1" customHeight="1" spans="1:7">
      <c r="A336" s="81">
        <v>2040402</v>
      </c>
      <c r="B336" s="81" t="s">
        <v>82</v>
      </c>
      <c r="C336" s="123"/>
      <c r="D336" s="123"/>
      <c r="E336" s="91"/>
      <c r="F336" s="88"/>
      <c r="G336" s="88"/>
    </row>
    <row r="337" s="54" customFormat="1" customHeight="1" spans="1:7">
      <c r="A337" s="81">
        <v>2040403</v>
      </c>
      <c r="B337" s="81" t="s">
        <v>83</v>
      </c>
      <c r="C337" s="123"/>
      <c r="D337" s="123"/>
      <c r="E337" s="91"/>
      <c r="F337" s="88"/>
      <c r="G337" s="88"/>
    </row>
    <row r="338" s="54" customFormat="1" customHeight="1" spans="1:7">
      <c r="A338" s="81">
        <v>2040409</v>
      </c>
      <c r="B338" s="81" t="s">
        <v>279</v>
      </c>
      <c r="C338" s="123"/>
      <c r="D338" s="123"/>
      <c r="E338" s="91"/>
      <c r="F338" s="88"/>
      <c r="G338" s="88"/>
    </row>
    <row r="339" s="54" customFormat="1" customHeight="1" spans="1:7">
      <c r="A339" s="81">
        <v>2040410</v>
      </c>
      <c r="B339" s="81" t="s">
        <v>280</v>
      </c>
      <c r="C339" s="123"/>
      <c r="D339" s="123"/>
      <c r="E339" s="91"/>
      <c r="F339" s="88"/>
      <c r="G339" s="88"/>
    </row>
    <row r="340" s="54" customFormat="1" customHeight="1" spans="1:7">
      <c r="A340" s="81">
        <v>2040450</v>
      </c>
      <c r="B340" s="81" t="s">
        <v>90</v>
      </c>
      <c r="C340" s="123"/>
      <c r="D340" s="123"/>
      <c r="E340" s="91"/>
      <c r="F340" s="88"/>
      <c r="G340" s="88"/>
    </row>
    <row r="341" s="54" customFormat="1" customHeight="1" spans="1:7">
      <c r="A341" s="81">
        <v>2040499</v>
      </c>
      <c r="B341" s="81" t="s">
        <v>281</v>
      </c>
      <c r="C341" s="123"/>
      <c r="D341" s="123"/>
      <c r="E341" s="91"/>
      <c r="F341" s="88"/>
      <c r="G341" s="88"/>
    </row>
    <row r="342" s="54" customFormat="1" customHeight="1" spans="1:7">
      <c r="A342" s="81">
        <v>20405</v>
      </c>
      <c r="B342" s="121" t="s">
        <v>282</v>
      </c>
      <c r="C342" s="123"/>
      <c r="D342" s="123"/>
      <c r="E342" s="91"/>
      <c r="F342" s="88"/>
      <c r="G342" s="88"/>
    </row>
    <row r="343" s="54" customFormat="1" customHeight="1" spans="1:7">
      <c r="A343" s="81">
        <v>2040501</v>
      </c>
      <c r="B343" s="81" t="s">
        <v>81</v>
      </c>
      <c r="C343" s="123"/>
      <c r="D343" s="123"/>
      <c r="E343" s="91"/>
      <c r="F343" s="88"/>
      <c r="G343" s="88"/>
    </row>
    <row r="344" s="54" customFormat="1" customHeight="1" spans="1:7">
      <c r="A344" s="81">
        <v>2040502</v>
      </c>
      <c r="B344" s="81" t="s">
        <v>82</v>
      </c>
      <c r="C344" s="123"/>
      <c r="D344" s="123"/>
      <c r="E344" s="91"/>
      <c r="F344" s="88"/>
      <c r="G344" s="88"/>
    </row>
    <row r="345" s="54" customFormat="1" customHeight="1" spans="1:7">
      <c r="A345" s="81">
        <v>2040503</v>
      </c>
      <c r="B345" s="81" t="s">
        <v>83</v>
      </c>
      <c r="C345" s="123"/>
      <c r="D345" s="123"/>
      <c r="E345" s="91"/>
      <c r="F345" s="88"/>
      <c r="G345" s="88"/>
    </row>
    <row r="346" s="54" customFormat="1" customHeight="1" spans="1:7">
      <c r="A346" s="81">
        <v>2040504</v>
      </c>
      <c r="B346" s="81" t="s">
        <v>283</v>
      </c>
      <c r="C346" s="123"/>
      <c r="D346" s="123"/>
      <c r="E346" s="91"/>
      <c r="F346" s="88"/>
      <c r="G346" s="88"/>
    </row>
    <row r="347" s="54" customFormat="1" customHeight="1" spans="1:7">
      <c r="A347" s="81">
        <v>2040505</v>
      </c>
      <c r="B347" s="81" t="s">
        <v>284</v>
      </c>
      <c r="C347" s="123"/>
      <c r="D347" s="123"/>
      <c r="E347" s="91"/>
      <c r="F347" s="88"/>
      <c r="G347" s="88"/>
    </row>
    <row r="348" s="54" customFormat="1" customHeight="1" spans="1:7">
      <c r="A348" s="81">
        <v>2040506</v>
      </c>
      <c r="B348" s="81" t="s">
        <v>285</v>
      </c>
      <c r="C348" s="123"/>
      <c r="D348" s="123"/>
      <c r="E348" s="91"/>
      <c r="F348" s="88"/>
      <c r="G348" s="88"/>
    </row>
    <row r="349" s="54" customFormat="1" customHeight="1" spans="1:7">
      <c r="A349" s="81">
        <v>2040550</v>
      </c>
      <c r="B349" s="81" t="s">
        <v>90</v>
      </c>
      <c r="C349" s="123"/>
      <c r="D349" s="123"/>
      <c r="E349" s="91"/>
      <c r="F349" s="88"/>
      <c r="G349" s="88"/>
    </row>
    <row r="350" s="54" customFormat="1" customHeight="1" spans="1:7">
      <c r="A350" s="81">
        <v>2040599</v>
      </c>
      <c r="B350" s="81" t="s">
        <v>286</v>
      </c>
      <c r="C350" s="123"/>
      <c r="D350" s="123"/>
      <c r="E350" s="91"/>
      <c r="F350" s="88"/>
      <c r="G350" s="88"/>
    </row>
    <row r="351" s="54" customFormat="1" customHeight="1" spans="1:7">
      <c r="A351" s="81">
        <v>20406</v>
      </c>
      <c r="B351" s="121" t="s">
        <v>287</v>
      </c>
      <c r="C351" s="124">
        <v>1630</v>
      </c>
      <c r="D351" s="124">
        <v>1820</v>
      </c>
      <c r="E351" s="122">
        <f>SUM(E352:E364)</f>
        <v>1314</v>
      </c>
      <c r="F351" s="87">
        <f>E351/D351</f>
        <v>0.721978021978022</v>
      </c>
      <c r="G351" s="87">
        <v>1.41594827586207</v>
      </c>
    </row>
    <row r="352" s="54" customFormat="1" customHeight="1" spans="1:7">
      <c r="A352" s="81">
        <v>2040601</v>
      </c>
      <c r="B352" s="81" t="s">
        <v>81</v>
      </c>
      <c r="C352" s="123"/>
      <c r="D352" s="123"/>
      <c r="E352" s="91">
        <v>719</v>
      </c>
      <c r="F352" s="88"/>
      <c r="G352" s="88">
        <v>1.08774583963691</v>
      </c>
    </row>
    <row r="353" s="54" customFormat="1" customHeight="1" spans="1:7">
      <c r="A353" s="81">
        <v>2040602</v>
      </c>
      <c r="B353" s="81" t="s">
        <v>82</v>
      </c>
      <c r="C353" s="123"/>
      <c r="D353" s="123"/>
      <c r="E353" s="91">
        <v>458</v>
      </c>
      <c r="F353" s="88"/>
      <c r="G353" s="88">
        <v>1.7890625</v>
      </c>
    </row>
    <row r="354" s="54" customFormat="1" customHeight="1" spans="1:7">
      <c r="A354" s="81">
        <v>2040603</v>
      </c>
      <c r="B354" s="81" t="s">
        <v>83</v>
      </c>
      <c r="C354" s="123"/>
      <c r="D354" s="123"/>
      <c r="E354" s="91"/>
      <c r="F354" s="88"/>
      <c r="G354" s="88"/>
    </row>
    <row r="355" s="54" customFormat="1" customHeight="1" spans="1:7">
      <c r="A355" s="81">
        <v>2040604</v>
      </c>
      <c r="B355" s="81" t="s">
        <v>288</v>
      </c>
      <c r="C355" s="123"/>
      <c r="D355" s="123"/>
      <c r="E355" s="91">
        <v>29</v>
      </c>
      <c r="F355" s="88"/>
      <c r="G355" s="88">
        <v>7.25</v>
      </c>
    </row>
    <row r="356" s="54" customFormat="1" customHeight="1" spans="1:7">
      <c r="A356" s="81">
        <v>2040605</v>
      </c>
      <c r="B356" s="81" t="s">
        <v>289</v>
      </c>
      <c r="C356" s="123"/>
      <c r="D356" s="123"/>
      <c r="E356" s="91"/>
      <c r="F356" s="88"/>
      <c r="G356" s="88"/>
    </row>
    <row r="357" s="54" customFormat="1" customHeight="1" spans="1:7">
      <c r="A357" s="81">
        <v>2040606</v>
      </c>
      <c r="B357" s="81" t="s">
        <v>290</v>
      </c>
      <c r="C357" s="123"/>
      <c r="D357" s="123"/>
      <c r="E357" s="91">
        <v>2</v>
      </c>
      <c r="F357" s="88"/>
      <c r="G357" s="88"/>
    </row>
    <row r="358" s="54" customFormat="1" customHeight="1" spans="1:7">
      <c r="A358" s="81">
        <v>2040607</v>
      </c>
      <c r="B358" s="81" t="s">
        <v>291</v>
      </c>
      <c r="C358" s="123"/>
      <c r="D358" s="123"/>
      <c r="E358" s="91">
        <v>17</v>
      </c>
      <c r="F358" s="88"/>
      <c r="G358" s="88">
        <v>2.42857142857143</v>
      </c>
    </row>
    <row r="359" s="54" customFormat="1" customHeight="1" spans="1:7">
      <c r="A359" s="81">
        <v>2040608</v>
      </c>
      <c r="B359" s="81" t="s">
        <v>292</v>
      </c>
      <c r="C359" s="123"/>
      <c r="D359" s="123"/>
      <c r="E359" s="91"/>
      <c r="F359" s="88"/>
      <c r="G359" s="88"/>
    </row>
    <row r="360" s="54" customFormat="1" customHeight="1" spans="1:7">
      <c r="A360" s="81">
        <v>2040610</v>
      </c>
      <c r="B360" s="81" t="s">
        <v>293</v>
      </c>
      <c r="C360" s="123"/>
      <c r="D360" s="123"/>
      <c r="E360" s="91">
        <v>89</v>
      </c>
      <c r="F360" s="88"/>
      <c r="G360" s="88"/>
    </row>
    <row r="361" s="54" customFormat="1" customHeight="1" spans="1:7">
      <c r="A361" s="81">
        <v>2040612</v>
      </c>
      <c r="B361" s="81" t="s">
        <v>294</v>
      </c>
      <c r="C361" s="123"/>
      <c r="D361" s="123"/>
      <c r="E361" s="91"/>
      <c r="F361" s="88"/>
      <c r="G361" s="88"/>
    </row>
    <row r="362" s="54" customFormat="1" customHeight="1" spans="1:7">
      <c r="A362" s="81">
        <v>2040613</v>
      </c>
      <c r="B362" s="81" t="s">
        <v>122</v>
      </c>
      <c r="C362" s="123"/>
      <c r="D362" s="123"/>
      <c r="E362" s="91"/>
      <c r="F362" s="88"/>
      <c r="G362" s="88"/>
    </row>
    <row r="363" s="54" customFormat="1" customHeight="1" spans="1:7">
      <c r="A363" s="81">
        <v>2040650</v>
      </c>
      <c r="B363" s="81" t="s">
        <v>90</v>
      </c>
      <c r="C363" s="123"/>
      <c r="D363" s="123"/>
      <c r="E363" s="91"/>
      <c r="F363" s="88"/>
      <c r="G363" s="88"/>
    </row>
    <row r="364" s="54" customFormat="1" customHeight="1" spans="1:7">
      <c r="A364" s="81">
        <v>2040699</v>
      </c>
      <c r="B364" s="81" t="s">
        <v>295</v>
      </c>
      <c r="C364" s="123"/>
      <c r="D364" s="123"/>
      <c r="E364" s="91"/>
      <c r="F364" s="88"/>
      <c r="G364" s="88"/>
    </row>
    <row r="365" s="54" customFormat="1" customHeight="1" spans="1:7">
      <c r="A365" s="81">
        <v>20407</v>
      </c>
      <c r="B365" s="121" t="s">
        <v>296</v>
      </c>
      <c r="C365" s="123"/>
      <c r="D365" s="123"/>
      <c r="E365" s="91"/>
      <c r="F365" s="88"/>
      <c r="G365" s="88"/>
    </row>
    <row r="366" s="54" customFormat="1" customHeight="1" spans="1:7">
      <c r="A366" s="81">
        <v>2040701</v>
      </c>
      <c r="B366" s="81" t="s">
        <v>81</v>
      </c>
      <c r="C366" s="123"/>
      <c r="D366" s="123"/>
      <c r="E366" s="91"/>
      <c r="F366" s="88"/>
      <c r="G366" s="88"/>
    </row>
    <row r="367" s="54" customFormat="1" customHeight="1" spans="1:7">
      <c r="A367" s="81">
        <v>2040702</v>
      </c>
      <c r="B367" s="81" t="s">
        <v>82</v>
      </c>
      <c r="C367" s="123"/>
      <c r="D367" s="123"/>
      <c r="E367" s="91"/>
      <c r="F367" s="88"/>
      <c r="G367" s="88"/>
    </row>
    <row r="368" s="54" customFormat="1" customHeight="1" spans="1:7">
      <c r="A368" s="81">
        <v>2040703</v>
      </c>
      <c r="B368" s="81" t="s">
        <v>83</v>
      </c>
      <c r="C368" s="123"/>
      <c r="D368" s="123"/>
      <c r="E368" s="91"/>
      <c r="F368" s="88"/>
      <c r="G368" s="88"/>
    </row>
    <row r="369" s="54" customFormat="1" customHeight="1" spans="1:7">
      <c r="A369" s="81">
        <v>2040704</v>
      </c>
      <c r="B369" s="81" t="s">
        <v>297</v>
      </c>
      <c r="C369" s="123"/>
      <c r="D369" s="123"/>
      <c r="E369" s="91"/>
      <c r="F369" s="88"/>
      <c r="G369" s="88"/>
    </row>
    <row r="370" s="54" customFormat="1" customHeight="1" spans="1:7">
      <c r="A370" s="81">
        <v>2040705</v>
      </c>
      <c r="B370" s="81" t="s">
        <v>298</v>
      </c>
      <c r="C370" s="123"/>
      <c r="D370" s="123"/>
      <c r="E370" s="91"/>
      <c r="F370" s="88"/>
      <c r="G370" s="88"/>
    </row>
    <row r="371" s="54" customFormat="1" customHeight="1" spans="1:7">
      <c r="A371" s="81">
        <v>2040706</v>
      </c>
      <c r="B371" s="81" t="s">
        <v>299</v>
      </c>
      <c r="C371" s="123"/>
      <c r="D371" s="123"/>
      <c r="E371" s="91"/>
      <c r="F371" s="88"/>
      <c r="G371" s="88"/>
    </row>
    <row r="372" s="54" customFormat="1" customHeight="1" spans="1:7">
      <c r="A372" s="81">
        <v>2040707</v>
      </c>
      <c r="B372" s="81" t="s">
        <v>122</v>
      </c>
      <c r="C372" s="123"/>
      <c r="D372" s="123"/>
      <c r="E372" s="91"/>
      <c r="F372" s="88"/>
      <c r="G372" s="88"/>
    </row>
    <row r="373" s="54" customFormat="1" customHeight="1" spans="1:7">
      <c r="A373" s="81">
        <v>2040750</v>
      </c>
      <c r="B373" s="81" t="s">
        <v>90</v>
      </c>
      <c r="C373" s="123"/>
      <c r="D373" s="123"/>
      <c r="E373" s="91"/>
      <c r="F373" s="88"/>
      <c r="G373" s="88"/>
    </row>
    <row r="374" s="54" customFormat="1" customHeight="1" spans="1:7">
      <c r="A374" s="81">
        <v>2040799</v>
      </c>
      <c r="B374" s="81" t="s">
        <v>300</v>
      </c>
      <c r="C374" s="123"/>
      <c r="D374" s="123"/>
      <c r="E374" s="91"/>
      <c r="F374" s="88"/>
      <c r="G374" s="88"/>
    </row>
    <row r="375" s="54" customFormat="1" customHeight="1" spans="1:7">
      <c r="A375" s="81">
        <v>20408</v>
      </c>
      <c r="B375" s="121" t="s">
        <v>301</v>
      </c>
      <c r="C375" s="123"/>
      <c r="D375" s="123"/>
      <c r="E375" s="91"/>
      <c r="F375" s="88"/>
      <c r="G375" s="88"/>
    </row>
    <row r="376" s="54" customFormat="1" customHeight="1" spans="1:7">
      <c r="A376" s="81">
        <v>2040801</v>
      </c>
      <c r="B376" s="81" t="s">
        <v>81</v>
      </c>
      <c r="C376" s="123"/>
      <c r="D376" s="123"/>
      <c r="E376" s="91"/>
      <c r="F376" s="88"/>
      <c r="G376" s="88"/>
    </row>
    <row r="377" s="54" customFormat="1" customHeight="1" spans="1:7">
      <c r="A377" s="81">
        <v>2040802</v>
      </c>
      <c r="B377" s="81" t="s">
        <v>82</v>
      </c>
      <c r="C377" s="123"/>
      <c r="D377" s="123"/>
      <c r="E377" s="91"/>
      <c r="F377" s="88"/>
      <c r="G377" s="88"/>
    </row>
    <row r="378" s="54" customFormat="1" customHeight="1" spans="1:7">
      <c r="A378" s="81">
        <v>2040803</v>
      </c>
      <c r="B378" s="81" t="s">
        <v>83</v>
      </c>
      <c r="C378" s="123"/>
      <c r="D378" s="123"/>
      <c r="E378" s="91"/>
      <c r="F378" s="88"/>
      <c r="G378" s="88"/>
    </row>
    <row r="379" s="54" customFormat="1" customHeight="1" spans="1:7">
      <c r="A379" s="81">
        <v>2040804</v>
      </c>
      <c r="B379" s="81" t="s">
        <v>302</v>
      </c>
      <c r="C379" s="123"/>
      <c r="D379" s="123"/>
      <c r="E379" s="91"/>
      <c r="F379" s="88"/>
      <c r="G379" s="88"/>
    </row>
    <row r="380" s="54" customFormat="1" customHeight="1" spans="1:7">
      <c r="A380" s="81">
        <v>2040805</v>
      </c>
      <c r="B380" s="81" t="s">
        <v>303</v>
      </c>
      <c r="C380" s="123"/>
      <c r="D380" s="123"/>
      <c r="E380" s="91"/>
      <c r="F380" s="88"/>
      <c r="G380" s="88"/>
    </row>
    <row r="381" s="54" customFormat="1" customHeight="1" spans="1:7">
      <c r="A381" s="81">
        <v>2040806</v>
      </c>
      <c r="B381" s="81" t="s">
        <v>304</v>
      </c>
      <c r="C381" s="123"/>
      <c r="D381" s="123"/>
      <c r="E381" s="91"/>
      <c r="F381" s="88"/>
      <c r="G381" s="88"/>
    </row>
    <row r="382" s="54" customFormat="1" customHeight="1" spans="1:7">
      <c r="A382" s="81">
        <v>2040807</v>
      </c>
      <c r="B382" s="81" t="s">
        <v>122</v>
      </c>
      <c r="C382" s="123"/>
      <c r="D382" s="123"/>
      <c r="E382" s="91"/>
      <c r="F382" s="88"/>
      <c r="G382" s="88"/>
    </row>
    <row r="383" s="54" customFormat="1" customHeight="1" spans="1:7">
      <c r="A383" s="81">
        <v>2040850</v>
      </c>
      <c r="B383" s="81" t="s">
        <v>90</v>
      </c>
      <c r="C383" s="123"/>
      <c r="D383" s="123"/>
      <c r="E383" s="91"/>
      <c r="F383" s="88"/>
      <c r="G383" s="88"/>
    </row>
    <row r="384" s="54" customFormat="1" customHeight="1" spans="1:7">
      <c r="A384" s="81">
        <v>2040899</v>
      </c>
      <c r="B384" s="81" t="s">
        <v>305</v>
      </c>
      <c r="C384" s="123"/>
      <c r="D384" s="123"/>
      <c r="E384" s="91"/>
      <c r="F384" s="88"/>
      <c r="G384" s="88"/>
    </row>
    <row r="385" s="54" customFormat="1" customHeight="1" spans="1:7">
      <c r="A385" s="81">
        <v>20409</v>
      </c>
      <c r="B385" s="121" t="s">
        <v>306</v>
      </c>
      <c r="C385" s="123"/>
      <c r="D385" s="123"/>
      <c r="E385" s="91"/>
      <c r="F385" s="88"/>
      <c r="G385" s="88"/>
    </row>
    <row r="386" s="54" customFormat="1" customHeight="1" spans="1:7">
      <c r="A386" s="81">
        <v>2040901</v>
      </c>
      <c r="B386" s="81" t="s">
        <v>81</v>
      </c>
      <c r="C386" s="123"/>
      <c r="D386" s="123"/>
      <c r="E386" s="91"/>
      <c r="F386" s="88"/>
      <c r="G386" s="88"/>
    </row>
    <row r="387" s="54" customFormat="1" customHeight="1" spans="1:7">
      <c r="A387" s="81">
        <v>2040902</v>
      </c>
      <c r="B387" s="81" t="s">
        <v>82</v>
      </c>
      <c r="C387" s="123"/>
      <c r="D387" s="123"/>
      <c r="E387" s="91"/>
      <c r="F387" s="88"/>
      <c r="G387" s="88"/>
    </row>
    <row r="388" s="54" customFormat="1" customHeight="1" spans="1:7">
      <c r="A388" s="81">
        <v>2040903</v>
      </c>
      <c r="B388" s="81" t="s">
        <v>83</v>
      </c>
      <c r="C388" s="123"/>
      <c r="D388" s="123"/>
      <c r="E388" s="91"/>
      <c r="F388" s="88"/>
      <c r="G388" s="88"/>
    </row>
    <row r="389" s="54" customFormat="1" customHeight="1" spans="1:7">
      <c r="A389" s="81">
        <v>2040904</v>
      </c>
      <c r="B389" s="81" t="s">
        <v>307</v>
      </c>
      <c r="C389" s="123"/>
      <c r="D389" s="123"/>
      <c r="E389" s="91"/>
      <c r="F389" s="88"/>
      <c r="G389" s="88"/>
    </row>
    <row r="390" s="54" customFormat="1" customHeight="1" spans="1:7">
      <c r="A390" s="81">
        <v>2040905</v>
      </c>
      <c r="B390" s="81" t="s">
        <v>308</v>
      </c>
      <c r="C390" s="123"/>
      <c r="D390" s="123"/>
      <c r="E390" s="91"/>
      <c r="F390" s="88"/>
      <c r="G390" s="88"/>
    </row>
    <row r="391" s="54" customFormat="1" customHeight="1" spans="1:7">
      <c r="A391" s="81">
        <v>2040950</v>
      </c>
      <c r="B391" s="81" t="s">
        <v>90</v>
      </c>
      <c r="C391" s="123"/>
      <c r="D391" s="123"/>
      <c r="E391" s="91"/>
      <c r="F391" s="88"/>
      <c r="G391" s="88"/>
    </row>
    <row r="392" s="54" customFormat="1" customHeight="1" spans="1:7">
      <c r="A392" s="81">
        <v>2040999</v>
      </c>
      <c r="B392" s="81" t="s">
        <v>309</v>
      </c>
      <c r="C392" s="123"/>
      <c r="D392" s="123"/>
      <c r="E392" s="91"/>
      <c r="F392" s="88"/>
      <c r="G392" s="88"/>
    </row>
    <row r="393" s="54" customFormat="1" customHeight="1" spans="1:7">
      <c r="A393" s="81">
        <v>20410</v>
      </c>
      <c r="B393" s="121" t="s">
        <v>310</v>
      </c>
      <c r="C393" s="123"/>
      <c r="D393" s="123"/>
      <c r="E393" s="91"/>
      <c r="F393" s="88"/>
      <c r="G393" s="88"/>
    </row>
    <row r="394" s="54" customFormat="1" customHeight="1" spans="1:7">
      <c r="A394" s="81">
        <v>2041001</v>
      </c>
      <c r="B394" s="81" t="s">
        <v>81</v>
      </c>
      <c r="C394" s="123"/>
      <c r="D394" s="123"/>
      <c r="E394" s="91"/>
      <c r="F394" s="88"/>
      <c r="G394" s="88"/>
    </row>
    <row r="395" s="54" customFormat="1" customHeight="1" spans="1:7">
      <c r="A395" s="81">
        <v>2041002</v>
      </c>
      <c r="B395" s="81" t="s">
        <v>82</v>
      </c>
      <c r="C395" s="123"/>
      <c r="D395" s="123"/>
      <c r="E395" s="91"/>
      <c r="F395" s="88"/>
      <c r="G395" s="88"/>
    </row>
    <row r="396" s="54" customFormat="1" customHeight="1" spans="1:7">
      <c r="A396" s="81">
        <v>2041006</v>
      </c>
      <c r="B396" s="81" t="s">
        <v>122</v>
      </c>
      <c r="C396" s="123"/>
      <c r="D396" s="123"/>
      <c r="E396" s="91"/>
      <c r="F396" s="88"/>
      <c r="G396" s="88"/>
    </row>
    <row r="397" s="54" customFormat="1" customHeight="1" spans="1:7">
      <c r="A397" s="81">
        <v>2041007</v>
      </c>
      <c r="B397" s="81" t="s">
        <v>311</v>
      </c>
      <c r="C397" s="123"/>
      <c r="D397" s="123"/>
      <c r="E397" s="91"/>
      <c r="F397" s="88"/>
      <c r="G397" s="88"/>
    </row>
    <row r="398" s="54" customFormat="1" customHeight="1" spans="1:7">
      <c r="A398" s="81">
        <v>2041099</v>
      </c>
      <c r="B398" s="81" t="s">
        <v>312</v>
      </c>
      <c r="C398" s="123"/>
      <c r="D398" s="123"/>
      <c r="E398" s="91"/>
      <c r="F398" s="88"/>
      <c r="G398" s="88"/>
    </row>
    <row r="399" s="54" customFormat="1" customHeight="1" spans="1:7">
      <c r="A399" s="81">
        <v>20499</v>
      </c>
      <c r="B399" s="121" t="s">
        <v>313</v>
      </c>
      <c r="C399" s="124">
        <v>118</v>
      </c>
      <c r="D399" s="124">
        <v>177</v>
      </c>
      <c r="E399" s="122">
        <f>SUM(E400:E401)</f>
        <v>175</v>
      </c>
      <c r="F399" s="87">
        <f>E399/D399</f>
        <v>0.988700564971751</v>
      </c>
      <c r="G399" s="87">
        <v>1.20689655172414</v>
      </c>
    </row>
    <row r="400" s="54" customFormat="1" customHeight="1" spans="1:7">
      <c r="A400" s="81">
        <v>2049902</v>
      </c>
      <c r="B400" s="81" t="s">
        <v>314</v>
      </c>
      <c r="C400" s="123"/>
      <c r="D400" s="123"/>
      <c r="E400" s="91"/>
      <c r="F400" s="88"/>
      <c r="G400" s="88"/>
    </row>
    <row r="401" s="54" customFormat="1" customHeight="1" spans="1:7">
      <c r="A401" s="81">
        <v>2049999</v>
      </c>
      <c r="B401" s="81" t="s">
        <v>315</v>
      </c>
      <c r="C401" s="123"/>
      <c r="D401" s="123"/>
      <c r="E401" s="91">
        <v>175</v>
      </c>
      <c r="F401" s="88"/>
      <c r="G401" s="88">
        <v>1.20689655172414</v>
      </c>
    </row>
    <row r="402" s="54" customFormat="1" customHeight="1" spans="1:7">
      <c r="A402" s="81">
        <v>205</v>
      </c>
      <c r="B402" s="121" t="s">
        <v>316</v>
      </c>
      <c r="C402" s="146">
        <f>SUM(C403,C408,C415,C421,C427,C431,C435,C439,C445,C452)</f>
        <v>37045</v>
      </c>
      <c r="D402" s="146">
        <f>SUM(D403,D408,D415,D421,D427,D431,D435,D439,D445,D452)</f>
        <v>47479</v>
      </c>
      <c r="E402" s="122">
        <f>SUM(E403,E408,E415,E421,E427,E431,E435,E439,E445,E452)</f>
        <v>38698</v>
      </c>
      <c r="F402" s="87">
        <f>E402/D402</f>
        <v>0.815055076981402</v>
      </c>
      <c r="G402" s="87">
        <v>1.00865349528228</v>
      </c>
    </row>
    <row r="403" s="54" customFormat="1" customHeight="1" spans="1:7">
      <c r="A403" s="81">
        <v>20501</v>
      </c>
      <c r="B403" s="121" t="s">
        <v>317</v>
      </c>
      <c r="C403" s="124">
        <v>333</v>
      </c>
      <c r="D403" s="124">
        <v>379</v>
      </c>
      <c r="E403" s="122">
        <f>SUM(E404:E407)</f>
        <v>267</v>
      </c>
      <c r="F403" s="87">
        <f>E403/D403</f>
        <v>0.704485488126649</v>
      </c>
      <c r="G403" s="87">
        <v>0.782991202346041</v>
      </c>
    </row>
    <row r="404" s="54" customFormat="1" customHeight="1" spans="1:7">
      <c r="A404" s="81">
        <v>2050101</v>
      </c>
      <c r="B404" s="81" t="s">
        <v>81</v>
      </c>
      <c r="C404" s="123"/>
      <c r="D404" s="123"/>
      <c r="E404" s="91">
        <v>115</v>
      </c>
      <c r="F404" s="88"/>
      <c r="G404" s="88">
        <v>1.05504587155963</v>
      </c>
    </row>
    <row r="405" s="54" customFormat="1" customHeight="1" spans="1:7">
      <c r="A405" s="81">
        <v>2050102</v>
      </c>
      <c r="B405" s="81" t="s">
        <v>82</v>
      </c>
      <c r="C405" s="123"/>
      <c r="D405" s="123"/>
      <c r="E405" s="91"/>
      <c r="F405" s="88"/>
      <c r="G405" s="88">
        <v>0</v>
      </c>
    </row>
    <row r="406" s="54" customFormat="1" customHeight="1" spans="1:7">
      <c r="A406" s="81">
        <v>2050103</v>
      </c>
      <c r="B406" s="81" t="s">
        <v>83</v>
      </c>
      <c r="C406" s="123"/>
      <c r="D406" s="123"/>
      <c r="E406" s="91"/>
      <c r="F406" s="88"/>
      <c r="G406" s="88"/>
    </row>
    <row r="407" s="54" customFormat="1" customHeight="1" spans="1:7">
      <c r="A407" s="81">
        <v>2050199</v>
      </c>
      <c r="B407" s="81" t="s">
        <v>318</v>
      </c>
      <c r="C407" s="123"/>
      <c r="D407" s="123"/>
      <c r="E407" s="91">
        <v>152</v>
      </c>
      <c r="F407" s="88"/>
      <c r="G407" s="88">
        <v>1.12592592592593</v>
      </c>
    </row>
    <row r="408" s="54" customFormat="1" customHeight="1" spans="1:7">
      <c r="A408" s="81">
        <v>20502</v>
      </c>
      <c r="B408" s="121" t="s">
        <v>319</v>
      </c>
      <c r="C408" s="124">
        <v>34218</v>
      </c>
      <c r="D408" s="124">
        <v>44812</v>
      </c>
      <c r="E408" s="122">
        <f>SUM(E409:E414)</f>
        <v>36671</v>
      </c>
      <c r="F408" s="87">
        <f>E408/D408</f>
        <v>0.818329911630813</v>
      </c>
      <c r="G408" s="87">
        <v>1.05509840027621</v>
      </c>
    </row>
    <row r="409" s="54" customFormat="1" customHeight="1" spans="1:7">
      <c r="A409" s="81">
        <v>2050201</v>
      </c>
      <c r="B409" s="81" t="s">
        <v>320</v>
      </c>
      <c r="C409" s="123"/>
      <c r="D409" s="123"/>
      <c r="E409" s="91">
        <v>4472</v>
      </c>
      <c r="F409" s="88"/>
      <c r="G409" s="88">
        <v>1.27954220314735</v>
      </c>
    </row>
    <row r="410" s="54" customFormat="1" customHeight="1" spans="1:7">
      <c r="A410" s="81">
        <v>2050202</v>
      </c>
      <c r="B410" s="81" t="s">
        <v>321</v>
      </c>
      <c r="C410" s="123"/>
      <c r="D410" s="123"/>
      <c r="E410" s="91">
        <v>19182</v>
      </c>
      <c r="F410" s="88"/>
      <c r="G410" s="88">
        <v>0.984399055732321</v>
      </c>
    </row>
    <row r="411" s="54" customFormat="1" customHeight="1" spans="1:7">
      <c r="A411" s="81">
        <v>2050203</v>
      </c>
      <c r="B411" s="81" t="s">
        <v>322</v>
      </c>
      <c r="C411" s="123"/>
      <c r="D411" s="123"/>
      <c r="E411" s="91">
        <v>11327</v>
      </c>
      <c r="F411" s="88"/>
      <c r="G411" s="88">
        <v>1.06306898169873</v>
      </c>
    </row>
    <row r="412" s="54" customFormat="1" customHeight="1" spans="1:7">
      <c r="A412" s="81">
        <v>2050204</v>
      </c>
      <c r="B412" s="81" t="s">
        <v>323</v>
      </c>
      <c r="C412" s="123"/>
      <c r="D412" s="123"/>
      <c r="E412" s="91"/>
      <c r="F412" s="88"/>
      <c r="G412" s="88"/>
    </row>
    <row r="413" s="54" customFormat="1" customHeight="1" spans="1:7">
      <c r="A413" s="81">
        <v>2050205</v>
      </c>
      <c r="B413" s="81" t="s">
        <v>324</v>
      </c>
      <c r="C413" s="123"/>
      <c r="D413" s="123"/>
      <c r="E413" s="91"/>
      <c r="F413" s="88"/>
      <c r="G413" s="88"/>
    </row>
    <row r="414" s="54" customFormat="1" customHeight="1" spans="1:7">
      <c r="A414" s="81">
        <v>2050299</v>
      </c>
      <c r="B414" s="81" t="s">
        <v>325</v>
      </c>
      <c r="C414" s="123"/>
      <c r="D414" s="123"/>
      <c r="E414" s="91">
        <v>1690</v>
      </c>
      <c r="F414" s="88"/>
      <c r="G414" s="88">
        <v>1.50892857142857</v>
      </c>
    </row>
    <row r="415" s="54" customFormat="1" customHeight="1" spans="1:7">
      <c r="A415" s="81">
        <v>20503</v>
      </c>
      <c r="B415" s="121" t="s">
        <v>326</v>
      </c>
      <c r="C415" s="123"/>
      <c r="D415" s="123"/>
      <c r="E415" s="91"/>
      <c r="F415" s="88"/>
      <c r="G415" s="88"/>
    </row>
    <row r="416" s="54" customFormat="1" customHeight="1" spans="1:7">
      <c r="A416" s="81">
        <v>2050301</v>
      </c>
      <c r="B416" s="81" t="s">
        <v>327</v>
      </c>
      <c r="C416" s="123"/>
      <c r="D416" s="123"/>
      <c r="E416" s="91"/>
      <c r="F416" s="88"/>
      <c r="G416" s="88"/>
    </row>
    <row r="417" s="54" customFormat="1" customHeight="1" spans="1:7">
      <c r="A417" s="81">
        <v>2050302</v>
      </c>
      <c r="B417" s="81" t="s">
        <v>328</v>
      </c>
      <c r="C417" s="123"/>
      <c r="D417" s="123"/>
      <c r="E417" s="91"/>
      <c r="F417" s="88"/>
      <c r="G417" s="88"/>
    </row>
    <row r="418" s="54" customFormat="1" customHeight="1" spans="1:7">
      <c r="A418" s="81">
        <v>2050303</v>
      </c>
      <c r="B418" s="81" t="s">
        <v>329</v>
      </c>
      <c r="C418" s="123"/>
      <c r="D418" s="123"/>
      <c r="E418" s="91"/>
      <c r="F418" s="88"/>
      <c r="G418" s="88"/>
    </row>
    <row r="419" s="54" customFormat="1" customHeight="1" spans="1:7">
      <c r="A419" s="81">
        <v>2050305</v>
      </c>
      <c r="B419" s="81" t="s">
        <v>330</v>
      </c>
      <c r="C419" s="123"/>
      <c r="D419" s="123"/>
      <c r="E419" s="91"/>
      <c r="F419" s="88"/>
      <c r="G419" s="88"/>
    </row>
    <row r="420" s="54" customFormat="1" customHeight="1" spans="1:7">
      <c r="A420" s="81">
        <v>2050399</v>
      </c>
      <c r="B420" s="81" t="s">
        <v>331</v>
      </c>
      <c r="C420" s="123"/>
      <c r="D420" s="123"/>
      <c r="E420" s="91"/>
      <c r="F420" s="88"/>
      <c r="G420" s="88"/>
    </row>
    <row r="421" s="54" customFormat="1" customHeight="1" spans="1:7">
      <c r="A421" s="81">
        <v>20504</v>
      </c>
      <c r="B421" s="121" t="s">
        <v>332</v>
      </c>
      <c r="C421" s="123"/>
      <c r="D421" s="123"/>
      <c r="E421" s="91"/>
      <c r="F421" s="88"/>
      <c r="G421" s="88"/>
    </row>
    <row r="422" s="54" customFormat="1" customHeight="1" spans="1:7">
      <c r="A422" s="81">
        <v>2050401</v>
      </c>
      <c r="B422" s="81" t="s">
        <v>333</v>
      </c>
      <c r="C422" s="123"/>
      <c r="D422" s="123"/>
      <c r="E422" s="91"/>
      <c r="F422" s="88"/>
      <c r="G422" s="88"/>
    </row>
    <row r="423" s="54" customFormat="1" customHeight="1" spans="1:7">
      <c r="A423" s="81">
        <v>2050402</v>
      </c>
      <c r="B423" s="81" t="s">
        <v>334</v>
      </c>
      <c r="C423" s="123"/>
      <c r="D423" s="123"/>
      <c r="E423" s="91"/>
      <c r="F423" s="88"/>
      <c r="G423" s="88"/>
    </row>
    <row r="424" s="54" customFormat="1" customHeight="1" spans="1:7">
      <c r="A424" s="81">
        <v>2050403</v>
      </c>
      <c r="B424" s="81" t="s">
        <v>335</v>
      </c>
      <c r="C424" s="123"/>
      <c r="D424" s="123"/>
      <c r="E424" s="91"/>
      <c r="F424" s="88"/>
      <c r="G424" s="88"/>
    </row>
    <row r="425" s="54" customFormat="1" customHeight="1" spans="1:7">
      <c r="A425" s="81">
        <v>2050404</v>
      </c>
      <c r="B425" s="81" t="s">
        <v>336</v>
      </c>
      <c r="C425" s="123"/>
      <c r="D425" s="123"/>
      <c r="E425" s="91"/>
      <c r="F425" s="88"/>
      <c r="G425" s="88"/>
    </row>
    <row r="426" s="54" customFormat="1" customHeight="1" spans="1:7">
      <c r="A426" s="81">
        <v>2050499</v>
      </c>
      <c r="B426" s="81" t="s">
        <v>337</v>
      </c>
      <c r="C426" s="123"/>
      <c r="D426" s="123"/>
      <c r="E426" s="91"/>
      <c r="F426" s="88"/>
      <c r="G426" s="88"/>
    </row>
    <row r="427" s="54" customFormat="1" customHeight="1" spans="1:7">
      <c r="A427" s="81">
        <v>20505</v>
      </c>
      <c r="B427" s="121" t="s">
        <v>338</v>
      </c>
      <c r="C427" s="123"/>
      <c r="D427" s="123"/>
      <c r="E427" s="91"/>
      <c r="F427" s="88"/>
      <c r="G427" s="88"/>
    </row>
    <row r="428" s="54" customFormat="1" customHeight="1" spans="1:7">
      <c r="A428" s="81">
        <v>2050501</v>
      </c>
      <c r="B428" s="81" t="s">
        <v>339</v>
      </c>
      <c r="C428" s="123"/>
      <c r="D428" s="123"/>
      <c r="E428" s="91"/>
      <c r="F428" s="88"/>
      <c r="G428" s="88"/>
    </row>
    <row r="429" s="54" customFormat="1" customHeight="1" spans="1:7">
      <c r="A429" s="81">
        <v>2050502</v>
      </c>
      <c r="B429" s="81" t="s">
        <v>340</v>
      </c>
      <c r="C429" s="123"/>
      <c r="D429" s="123"/>
      <c r="E429" s="91"/>
      <c r="F429" s="88"/>
      <c r="G429" s="88"/>
    </row>
    <row r="430" s="54" customFormat="1" customHeight="1" spans="1:7">
      <c r="A430" s="81">
        <v>2050599</v>
      </c>
      <c r="B430" s="81" t="s">
        <v>341</v>
      </c>
      <c r="C430" s="123"/>
      <c r="D430" s="123"/>
      <c r="E430" s="91"/>
      <c r="F430" s="88"/>
      <c r="G430" s="88"/>
    </row>
    <row r="431" s="54" customFormat="1" customHeight="1" spans="1:7">
      <c r="A431" s="81">
        <v>20506</v>
      </c>
      <c r="B431" s="121" t="s">
        <v>342</v>
      </c>
      <c r="C431" s="123"/>
      <c r="D431" s="123"/>
      <c r="E431" s="91"/>
      <c r="F431" s="88"/>
      <c r="G431" s="88"/>
    </row>
    <row r="432" s="54" customFormat="1" customHeight="1" spans="1:7">
      <c r="A432" s="81">
        <v>2050601</v>
      </c>
      <c r="B432" s="81" t="s">
        <v>343</v>
      </c>
      <c r="C432" s="123"/>
      <c r="D432" s="123"/>
      <c r="E432" s="91"/>
      <c r="F432" s="88"/>
      <c r="G432" s="88"/>
    </row>
    <row r="433" s="54" customFormat="1" customHeight="1" spans="1:7">
      <c r="A433" s="81">
        <v>2050602</v>
      </c>
      <c r="B433" s="81" t="s">
        <v>344</v>
      </c>
      <c r="C433" s="123"/>
      <c r="D433" s="123"/>
      <c r="E433" s="91"/>
      <c r="F433" s="88"/>
      <c r="G433" s="88"/>
    </row>
    <row r="434" s="54" customFormat="1" customHeight="1" spans="1:7">
      <c r="A434" s="81">
        <v>2050699</v>
      </c>
      <c r="B434" s="81" t="s">
        <v>345</v>
      </c>
      <c r="C434" s="123"/>
      <c r="D434" s="123"/>
      <c r="E434" s="91"/>
      <c r="F434" s="88"/>
      <c r="G434" s="88"/>
    </row>
    <row r="435" s="54" customFormat="1" customHeight="1" spans="1:7">
      <c r="A435" s="81">
        <v>20507</v>
      </c>
      <c r="B435" s="121" t="s">
        <v>346</v>
      </c>
      <c r="C435" s="123"/>
      <c r="D435" s="123"/>
      <c r="E435" s="91"/>
      <c r="F435" s="88"/>
      <c r="G435" s="88"/>
    </row>
    <row r="436" s="54" customFormat="1" customHeight="1" spans="1:7">
      <c r="A436" s="81">
        <v>2050701</v>
      </c>
      <c r="B436" s="81" t="s">
        <v>347</v>
      </c>
      <c r="C436" s="123"/>
      <c r="D436" s="123"/>
      <c r="E436" s="91"/>
      <c r="F436" s="88"/>
      <c r="G436" s="88"/>
    </row>
    <row r="437" s="54" customFormat="1" customHeight="1" spans="1:7">
      <c r="A437" s="81">
        <v>2050702</v>
      </c>
      <c r="B437" s="81" t="s">
        <v>348</v>
      </c>
      <c r="C437" s="123"/>
      <c r="D437" s="123"/>
      <c r="E437" s="91"/>
      <c r="F437" s="88"/>
      <c r="G437" s="88"/>
    </row>
    <row r="438" s="54" customFormat="1" customHeight="1" spans="1:7">
      <c r="A438" s="81">
        <v>2050799</v>
      </c>
      <c r="B438" s="81" t="s">
        <v>349</v>
      </c>
      <c r="C438" s="123"/>
      <c r="D438" s="123"/>
      <c r="E438" s="91"/>
      <c r="F438" s="88"/>
      <c r="G438" s="88"/>
    </row>
    <row r="439" s="54" customFormat="1" customHeight="1" spans="1:7">
      <c r="A439" s="81">
        <v>20508</v>
      </c>
      <c r="B439" s="121" t="s">
        <v>350</v>
      </c>
      <c r="C439" s="123"/>
      <c r="D439" s="123"/>
      <c r="E439" s="91"/>
      <c r="F439" s="88"/>
      <c r="G439" s="88"/>
    </row>
    <row r="440" s="54" customFormat="1" customHeight="1" spans="1:7">
      <c r="A440" s="81">
        <v>2050801</v>
      </c>
      <c r="B440" s="81" t="s">
        <v>351</v>
      </c>
      <c r="C440" s="123"/>
      <c r="D440" s="123"/>
      <c r="E440" s="91"/>
      <c r="F440" s="88"/>
      <c r="G440" s="88"/>
    </row>
    <row r="441" s="54" customFormat="1" customHeight="1" spans="1:7">
      <c r="A441" s="81">
        <v>2050802</v>
      </c>
      <c r="B441" s="81" t="s">
        <v>352</v>
      </c>
      <c r="C441" s="123"/>
      <c r="D441" s="123"/>
      <c r="E441" s="91"/>
      <c r="F441" s="88"/>
      <c r="G441" s="88"/>
    </row>
    <row r="442" s="54" customFormat="1" customHeight="1" spans="1:7">
      <c r="A442" s="81">
        <v>2050803</v>
      </c>
      <c r="B442" s="81" t="s">
        <v>353</v>
      </c>
      <c r="C442" s="123"/>
      <c r="D442" s="123"/>
      <c r="E442" s="91"/>
      <c r="F442" s="88"/>
      <c r="G442" s="88"/>
    </row>
    <row r="443" s="54" customFormat="1" customHeight="1" spans="1:7">
      <c r="A443" s="81">
        <v>2050804</v>
      </c>
      <c r="B443" s="81" t="s">
        <v>354</v>
      </c>
      <c r="C443" s="123"/>
      <c r="D443" s="123"/>
      <c r="E443" s="91"/>
      <c r="F443" s="88"/>
      <c r="G443" s="88"/>
    </row>
    <row r="444" s="54" customFormat="1" customHeight="1" spans="1:7">
      <c r="A444" s="81">
        <v>2050899</v>
      </c>
      <c r="B444" s="81" t="s">
        <v>355</v>
      </c>
      <c r="C444" s="123"/>
      <c r="D444" s="123"/>
      <c r="E444" s="91"/>
      <c r="F444" s="88"/>
      <c r="G444" s="88"/>
    </row>
    <row r="445" s="54" customFormat="1" customHeight="1" spans="1:7">
      <c r="A445" s="81">
        <v>20509</v>
      </c>
      <c r="B445" s="121" t="s">
        <v>356</v>
      </c>
      <c r="C445" s="124">
        <v>879</v>
      </c>
      <c r="D445" s="124">
        <v>2288</v>
      </c>
      <c r="E445" s="122">
        <f>SUM(E446:E451)</f>
        <v>1760</v>
      </c>
      <c r="F445" s="87">
        <f>E445/D445</f>
        <v>0.769230769230769</v>
      </c>
      <c r="G445" s="87">
        <v>0.538555691554468</v>
      </c>
    </row>
    <row r="446" s="54" customFormat="1" customHeight="1" spans="1:7">
      <c r="A446" s="81">
        <v>2050901</v>
      </c>
      <c r="B446" s="81" t="s">
        <v>357</v>
      </c>
      <c r="C446" s="123"/>
      <c r="D446" s="123"/>
      <c r="E446" s="91"/>
      <c r="F446" s="88"/>
      <c r="G446" s="88"/>
    </row>
    <row r="447" s="54" customFormat="1" customHeight="1" spans="1:7">
      <c r="A447" s="81">
        <v>2050902</v>
      </c>
      <c r="B447" s="81" t="s">
        <v>358</v>
      </c>
      <c r="C447" s="123"/>
      <c r="D447" s="123"/>
      <c r="E447" s="91"/>
      <c r="F447" s="88"/>
      <c r="G447" s="88"/>
    </row>
    <row r="448" s="54" customFormat="1" customHeight="1" spans="1:7">
      <c r="A448" s="81">
        <v>2050903</v>
      </c>
      <c r="B448" s="81" t="s">
        <v>359</v>
      </c>
      <c r="C448" s="123"/>
      <c r="D448" s="123"/>
      <c r="E448" s="91"/>
      <c r="F448" s="88"/>
      <c r="G448" s="88"/>
    </row>
    <row r="449" s="54" customFormat="1" customHeight="1" spans="1:7">
      <c r="A449" s="81">
        <v>2050904</v>
      </c>
      <c r="B449" s="81" t="s">
        <v>360</v>
      </c>
      <c r="C449" s="123"/>
      <c r="D449" s="123"/>
      <c r="E449" s="91"/>
      <c r="F449" s="88"/>
      <c r="G449" s="88"/>
    </row>
    <row r="450" s="54" customFormat="1" customHeight="1" spans="1:7">
      <c r="A450" s="81">
        <v>2050905</v>
      </c>
      <c r="B450" s="81" t="s">
        <v>361</v>
      </c>
      <c r="C450" s="123"/>
      <c r="D450" s="123"/>
      <c r="E450" s="91"/>
      <c r="F450" s="88"/>
      <c r="G450" s="88"/>
    </row>
    <row r="451" s="54" customFormat="1" customHeight="1" spans="1:7">
      <c r="A451" s="81">
        <v>2050999</v>
      </c>
      <c r="B451" s="81" t="s">
        <v>362</v>
      </c>
      <c r="C451" s="123"/>
      <c r="D451" s="123"/>
      <c r="E451" s="91">
        <v>1760</v>
      </c>
      <c r="F451" s="88"/>
      <c r="G451" s="88">
        <v>0.538555691554468</v>
      </c>
    </row>
    <row r="452" s="54" customFormat="1" customHeight="1" spans="1:7">
      <c r="A452" s="81">
        <v>20599</v>
      </c>
      <c r="B452" s="121" t="s">
        <v>363</v>
      </c>
      <c r="C452" s="124">
        <v>1615</v>
      </c>
      <c r="D452" s="124"/>
      <c r="E452" s="122">
        <f>E453</f>
        <v>0</v>
      </c>
      <c r="F452" s="87"/>
      <c r="G452" s="87">
        <v>0</v>
      </c>
    </row>
    <row r="453" s="54" customFormat="1" customHeight="1" spans="1:7">
      <c r="A453" s="81">
        <v>2059999</v>
      </c>
      <c r="B453" s="81" t="s">
        <v>364</v>
      </c>
      <c r="C453" s="123"/>
      <c r="D453" s="123"/>
      <c r="E453" s="91">
        <v>0</v>
      </c>
      <c r="F453" s="88"/>
      <c r="G453" s="88">
        <v>0</v>
      </c>
    </row>
    <row r="454" s="54" customFormat="1" customHeight="1" spans="1:7">
      <c r="A454" s="81">
        <v>206</v>
      </c>
      <c r="B454" s="121" t="s">
        <v>365</v>
      </c>
      <c r="C454" s="146">
        <f>SUM(C455,C460,C469,C475,C480,C485,C490,C497,C501,C505)</f>
        <v>655</v>
      </c>
      <c r="D454" s="146">
        <f>SUM(D455,D460,D469,D475,D480,D485,D490,D497,D501,D505)</f>
        <v>3848</v>
      </c>
      <c r="E454" s="122">
        <f>SUM(E455,E460,E469,E475,E480,E485,E490,E497,E501,E505)</f>
        <v>3506</v>
      </c>
      <c r="F454" s="87">
        <f>E454/D454</f>
        <v>0.911122661122661</v>
      </c>
      <c r="G454" s="87">
        <v>1.75124875124875</v>
      </c>
    </row>
    <row r="455" s="54" customFormat="1" customHeight="1" spans="1:7">
      <c r="A455" s="81">
        <v>20601</v>
      </c>
      <c r="B455" s="121" t="s">
        <v>366</v>
      </c>
      <c r="C455" s="124">
        <v>90</v>
      </c>
      <c r="D455" s="124">
        <v>92</v>
      </c>
      <c r="E455" s="122">
        <f>SUM(E456:E459)</f>
        <v>87</v>
      </c>
      <c r="F455" s="87">
        <f>E455/D455</f>
        <v>0.945652173913043</v>
      </c>
      <c r="G455" s="87">
        <v>1.19178082191781</v>
      </c>
    </row>
    <row r="456" s="54" customFormat="1" customHeight="1" spans="1:7">
      <c r="A456" s="81">
        <v>2060101</v>
      </c>
      <c r="B456" s="81" t="s">
        <v>81</v>
      </c>
      <c r="C456" s="123"/>
      <c r="D456" s="123"/>
      <c r="E456" s="91">
        <v>83</v>
      </c>
      <c r="F456" s="88"/>
      <c r="G456" s="88">
        <v>1.18571428571429</v>
      </c>
    </row>
    <row r="457" s="54" customFormat="1" customHeight="1" spans="1:7">
      <c r="A457" s="81">
        <v>2060102</v>
      </c>
      <c r="B457" s="81" t="s">
        <v>82</v>
      </c>
      <c r="C457" s="123"/>
      <c r="D457" s="123"/>
      <c r="E457" s="91"/>
      <c r="F457" s="88"/>
      <c r="G457" s="88"/>
    </row>
    <row r="458" s="54" customFormat="1" customHeight="1" spans="1:7">
      <c r="A458" s="81">
        <v>2060103</v>
      </c>
      <c r="B458" s="81" t="s">
        <v>83</v>
      </c>
      <c r="C458" s="123"/>
      <c r="D458" s="123"/>
      <c r="E458" s="91"/>
      <c r="F458" s="88"/>
      <c r="G458" s="88"/>
    </row>
    <row r="459" s="54" customFormat="1" customHeight="1" spans="1:7">
      <c r="A459" s="81">
        <v>2060199</v>
      </c>
      <c r="B459" s="81" t="s">
        <v>367</v>
      </c>
      <c r="C459" s="123"/>
      <c r="D459" s="123"/>
      <c r="E459" s="91">
        <v>4</v>
      </c>
      <c r="F459" s="88"/>
      <c r="G459" s="88">
        <v>1.33333333333333</v>
      </c>
    </row>
    <row r="460" s="54" customFormat="1" customHeight="1" spans="1:7">
      <c r="A460" s="81">
        <v>20602</v>
      </c>
      <c r="B460" s="121" t="s">
        <v>368</v>
      </c>
      <c r="C460" s="124"/>
      <c r="D460" s="124"/>
      <c r="E460" s="122"/>
      <c r="F460" s="87"/>
      <c r="G460" s="87">
        <v>0</v>
      </c>
    </row>
    <row r="461" s="54" customFormat="1" customHeight="1" spans="1:7">
      <c r="A461" s="81">
        <v>2060201</v>
      </c>
      <c r="B461" s="81" t="s">
        <v>369</v>
      </c>
      <c r="C461" s="123"/>
      <c r="D461" s="123"/>
      <c r="E461" s="91"/>
      <c r="F461" s="88"/>
      <c r="G461" s="88"/>
    </row>
    <row r="462" s="54" customFormat="1" customHeight="1" spans="1:7">
      <c r="A462" s="81">
        <v>2060203</v>
      </c>
      <c r="B462" s="81" t="s">
        <v>370</v>
      </c>
      <c r="C462" s="123"/>
      <c r="D462" s="123"/>
      <c r="E462" s="91"/>
      <c r="F462" s="88"/>
      <c r="G462" s="88">
        <v>0</v>
      </c>
    </row>
    <row r="463" s="54" customFormat="1" customHeight="1" spans="1:7">
      <c r="A463" s="81">
        <v>2060204</v>
      </c>
      <c r="B463" s="81" t="s">
        <v>371</v>
      </c>
      <c r="C463" s="123"/>
      <c r="D463" s="123"/>
      <c r="E463" s="91"/>
      <c r="F463" s="88"/>
      <c r="G463" s="88"/>
    </row>
    <row r="464" s="54" customFormat="1" customHeight="1" spans="1:7">
      <c r="A464" s="81">
        <v>2060205</v>
      </c>
      <c r="B464" s="81" t="s">
        <v>372</v>
      </c>
      <c r="C464" s="123"/>
      <c r="D464" s="123"/>
      <c r="E464" s="91"/>
      <c r="F464" s="88"/>
      <c r="G464" s="88"/>
    </row>
    <row r="465" s="54" customFormat="1" customHeight="1" spans="1:7">
      <c r="A465" s="81">
        <v>2060206</v>
      </c>
      <c r="B465" s="81" t="s">
        <v>373</v>
      </c>
      <c r="C465" s="123"/>
      <c r="D465" s="123"/>
      <c r="E465" s="91"/>
      <c r="F465" s="88"/>
      <c r="G465" s="88"/>
    </row>
    <row r="466" s="54" customFormat="1" customHeight="1" spans="1:7">
      <c r="A466" s="81">
        <v>2060207</v>
      </c>
      <c r="B466" s="81" t="s">
        <v>374</v>
      </c>
      <c r="C466" s="123"/>
      <c r="D466" s="123"/>
      <c r="E466" s="91"/>
      <c r="F466" s="88"/>
      <c r="G466" s="88"/>
    </row>
    <row r="467" s="54" customFormat="1" customHeight="1" spans="1:7">
      <c r="A467" s="81">
        <v>2060208</v>
      </c>
      <c r="B467" s="81" t="s">
        <v>375</v>
      </c>
      <c r="C467" s="123"/>
      <c r="D467" s="123"/>
      <c r="E467" s="91"/>
      <c r="F467" s="88"/>
      <c r="G467" s="88"/>
    </row>
    <row r="468" s="54" customFormat="1" customHeight="1" spans="1:7">
      <c r="A468" s="81">
        <v>2060299</v>
      </c>
      <c r="B468" s="81" t="s">
        <v>376</v>
      </c>
      <c r="C468" s="123"/>
      <c r="D468" s="123"/>
      <c r="E468" s="91"/>
      <c r="F468" s="88"/>
      <c r="G468" s="88"/>
    </row>
    <row r="469" s="54" customFormat="1" customHeight="1" spans="1:7">
      <c r="A469" s="81">
        <v>20603</v>
      </c>
      <c r="B469" s="121" t="s">
        <v>377</v>
      </c>
      <c r="C469" s="123"/>
      <c r="D469" s="123"/>
      <c r="E469" s="91"/>
      <c r="F469" s="88"/>
      <c r="G469" s="88"/>
    </row>
    <row r="470" s="54" customFormat="1" customHeight="1" spans="1:7">
      <c r="A470" s="81">
        <v>2060301</v>
      </c>
      <c r="B470" s="81" t="s">
        <v>369</v>
      </c>
      <c r="C470" s="123"/>
      <c r="D470" s="123"/>
      <c r="E470" s="91"/>
      <c r="F470" s="88"/>
      <c r="G470" s="88"/>
    </row>
    <row r="471" s="54" customFormat="1" customHeight="1" spans="1:7">
      <c r="A471" s="81">
        <v>2060302</v>
      </c>
      <c r="B471" s="81" t="s">
        <v>378</v>
      </c>
      <c r="C471" s="123"/>
      <c r="D471" s="123"/>
      <c r="E471" s="91"/>
      <c r="F471" s="88"/>
      <c r="G471" s="88"/>
    </row>
    <row r="472" s="54" customFormat="1" customHeight="1" spans="1:7">
      <c r="A472" s="81">
        <v>2060303</v>
      </c>
      <c r="B472" s="81" t="s">
        <v>379</v>
      </c>
      <c r="C472" s="123"/>
      <c r="D472" s="123"/>
      <c r="E472" s="91"/>
      <c r="F472" s="88"/>
      <c r="G472" s="88"/>
    </row>
    <row r="473" s="54" customFormat="1" customHeight="1" spans="1:7">
      <c r="A473" s="81">
        <v>2060304</v>
      </c>
      <c r="B473" s="81" t="s">
        <v>380</v>
      </c>
      <c r="C473" s="123"/>
      <c r="D473" s="123"/>
      <c r="E473" s="91"/>
      <c r="F473" s="88"/>
      <c r="G473" s="88"/>
    </row>
    <row r="474" s="54" customFormat="1" customHeight="1" spans="1:7">
      <c r="A474" s="81">
        <v>2060399</v>
      </c>
      <c r="B474" s="81" t="s">
        <v>381</v>
      </c>
      <c r="C474" s="123"/>
      <c r="D474" s="123"/>
      <c r="E474" s="91"/>
      <c r="F474" s="88"/>
      <c r="G474" s="88"/>
    </row>
    <row r="475" s="54" customFormat="1" customHeight="1" spans="1:7">
      <c r="A475" s="81">
        <v>20604</v>
      </c>
      <c r="B475" s="121" t="s">
        <v>382</v>
      </c>
      <c r="C475" s="124">
        <v>412</v>
      </c>
      <c r="D475" s="124">
        <v>3584</v>
      </c>
      <c r="E475" s="122">
        <f>SUM(E476:E479)</f>
        <v>3255</v>
      </c>
      <c r="F475" s="87">
        <f>E475/D475</f>
        <v>0.908203125</v>
      </c>
      <c r="G475" s="87">
        <v>2.01174289245983</v>
      </c>
    </row>
    <row r="476" s="54" customFormat="1" customHeight="1" spans="1:7">
      <c r="A476" s="81">
        <v>2060401</v>
      </c>
      <c r="B476" s="81" t="s">
        <v>369</v>
      </c>
      <c r="C476" s="123"/>
      <c r="D476" s="123"/>
      <c r="E476" s="91"/>
      <c r="F476" s="88"/>
      <c r="G476" s="88"/>
    </row>
    <row r="477" s="54" customFormat="1" customHeight="1" spans="1:7">
      <c r="A477" s="81">
        <v>2060404</v>
      </c>
      <c r="B477" s="81" t="s">
        <v>383</v>
      </c>
      <c r="C477" s="123"/>
      <c r="D477" s="123"/>
      <c r="E477" s="91">
        <v>949</v>
      </c>
      <c r="F477" s="88"/>
      <c r="G477" s="88">
        <v>0.818103448275862</v>
      </c>
    </row>
    <row r="478" s="54" customFormat="1" customHeight="1" spans="1:7">
      <c r="A478" s="81">
        <v>2060405</v>
      </c>
      <c r="B478" s="81" t="s">
        <v>384</v>
      </c>
      <c r="C478" s="123"/>
      <c r="D478" s="123"/>
      <c r="E478" s="91"/>
      <c r="F478" s="88"/>
      <c r="G478" s="88"/>
    </row>
    <row r="479" s="54" customFormat="1" customHeight="1" spans="1:7">
      <c r="A479" s="81">
        <v>2060499</v>
      </c>
      <c r="B479" s="81" t="s">
        <v>385</v>
      </c>
      <c r="C479" s="123"/>
      <c r="D479" s="123"/>
      <c r="E479" s="91">
        <v>2306</v>
      </c>
      <c r="F479" s="88"/>
      <c r="G479" s="88">
        <v>5.03493449781659</v>
      </c>
    </row>
    <row r="480" s="54" customFormat="1" customHeight="1" spans="1:7">
      <c r="A480" s="81">
        <v>20605</v>
      </c>
      <c r="B480" s="121" t="s">
        <v>386</v>
      </c>
      <c r="C480" s="124"/>
      <c r="D480" s="124"/>
      <c r="E480" s="122"/>
      <c r="F480" s="87"/>
      <c r="G480" s="87">
        <v>0</v>
      </c>
    </row>
    <row r="481" s="54" customFormat="1" customHeight="1" spans="1:7">
      <c r="A481" s="81">
        <v>2060501</v>
      </c>
      <c r="B481" s="81" t="s">
        <v>369</v>
      </c>
      <c r="C481" s="123"/>
      <c r="D481" s="123"/>
      <c r="E481" s="91"/>
      <c r="F481" s="88"/>
      <c r="G481" s="88"/>
    </row>
    <row r="482" s="54" customFormat="1" customHeight="1" spans="1:7">
      <c r="A482" s="81">
        <v>2060502</v>
      </c>
      <c r="B482" s="81" t="s">
        <v>387</v>
      </c>
      <c r="C482" s="123"/>
      <c r="D482" s="123"/>
      <c r="E482" s="91"/>
      <c r="F482" s="88"/>
      <c r="G482" s="88"/>
    </row>
    <row r="483" s="54" customFormat="1" customHeight="1" spans="1:7">
      <c r="A483" s="81">
        <v>2060503</v>
      </c>
      <c r="B483" s="81" t="s">
        <v>388</v>
      </c>
      <c r="C483" s="123"/>
      <c r="D483" s="123"/>
      <c r="E483" s="91"/>
      <c r="F483" s="88"/>
      <c r="G483" s="88"/>
    </row>
    <row r="484" s="54" customFormat="1" customHeight="1" spans="1:7">
      <c r="A484" s="81">
        <v>2060599</v>
      </c>
      <c r="B484" s="81" t="s">
        <v>389</v>
      </c>
      <c r="C484" s="123"/>
      <c r="D484" s="123"/>
      <c r="E484" s="91"/>
      <c r="F484" s="88"/>
      <c r="G484" s="88"/>
    </row>
    <row r="485" s="54" customFormat="1" customHeight="1" spans="1:7">
      <c r="A485" s="81">
        <v>20606</v>
      </c>
      <c r="B485" s="121" t="s">
        <v>390</v>
      </c>
      <c r="C485" s="123"/>
      <c r="D485" s="123"/>
      <c r="E485" s="91"/>
      <c r="F485" s="88"/>
      <c r="G485" s="88"/>
    </row>
    <row r="486" s="54" customFormat="1" customHeight="1" spans="1:7">
      <c r="A486" s="81">
        <v>2060601</v>
      </c>
      <c r="B486" s="81" t="s">
        <v>391</v>
      </c>
      <c r="C486" s="123"/>
      <c r="D486" s="123"/>
      <c r="E486" s="91"/>
      <c r="F486" s="88"/>
      <c r="G486" s="88"/>
    </row>
    <row r="487" s="54" customFormat="1" customHeight="1" spans="1:7">
      <c r="A487" s="81">
        <v>2060602</v>
      </c>
      <c r="B487" s="81" t="s">
        <v>392</v>
      </c>
      <c r="C487" s="123"/>
      <c r="D487" s="123"/>
      <c r="E487" s="91"/>
      <c r="F487" s="88"/>
      <c r="G487" s="88"/>
    </row>
    <row r="488" s="54" customFormat="1" customHeight="1" spans="1:7">
      <c r="A488" s="81">
        <v>2060603</v>
      </c>
      <c r="B488" s="81" t="s">
        <v>393</v>
      </c>
      <c r="C488" s="123"/>
      <c r="D488" s="123"/>
      <c r="E488" s="91"/>
      <c r="F488" s="88"/>
      <c r="G488" s="88"/>
    </row>
    <row r="489" s="54" customFormat="1" customHeight="1" spans="1:7">
      <c r="A489" s="81">
        <v>2060699</v>
      </c>
      <c r="B489" s="81" t="s">
        <v>394</v>
      </c>
      <c r="C489" s="123"/>
      <c r="D489" s="123"/>
      <c r="E489" s="91"/>
      <c r="F489" s="88"/>
      <c r="G489" s="88"/>
    </row>
    <row r="490" s="54" customFormat="1" customHeight="1" spans="1:7">
      <c r="A490" s="81">
        <v>20607</v>
      </c>
      <c r="B490" s="121" t="s">
        <v>395</v>
      </c>
      <c r="C490" s="124">
        <v>153</v>
      </c>
      <c r="D490" s="124">
        <v>172</v>
      </c>
      <c r="E490" s="122">
        <f>SUM(E491:E496)</f>
        <v>164</v>
      </c>
      <c r="F490" s="87">
        <f>E490/D490</f>
        <v>0.953488372093023</v>
      </c>
      <c r="G490" s="87">
        <v>1.14685314685315</v>
      </c>
    </row>
    <row r="491" s="54" customFormat="1" customHeight="1" spans="1:7">
      <c r="A491" s="81">
        <v>2060701</v>
      </c>
      <c r="B491" s="81" t="s">
        <v>369</v>
      </c>
      <c r="C491" s="123"/>
      <c r="D491" s="123"/>
      <c r="E491" s="91">
        <v>54</v>
      </c>
      <c r="F491" s="88"/>
      <c r="G491" s="88">
        <v>1.42105263157895</v>
      </c>
    </row>
    <row r="492" s="54" customFormat="1" customHeight="1" spans="1:7">
      <c r="A492" s="81">
        <v>2060702</v>
      </c>
      <c r="B492" s="81" t="s">
        <v>396</v>
      </c>
      <c r="C492" s="123"/>
      <c r="D492" s="123"/>
      <c r="E492" s="91">
        <v>110</v>
      </c>
      <c r="F492" s="88"/>
      <c r="G492" s="88">
        <v>1.04761904761905</v>
      </c>
    </row>
    <row r="493" s="54" customFormat="1" customHeight="1" spans="1:7">
      <c r="A493" s="81">
        <v>2060703</v>
      </c>
      <c r="B493" s="81" t="s">
        <v>397</v>
      </c>
      <c r="C493" s="123"/>
      <c r="D493" s="123"/>
      <c r="E493" s="91"/>
      <c r="F493" s="88"/>
      <c r="G493" s="88"/>
    </row>
    <row r="494" s="54" customFormat="1" customHeight="1" spans="1:7">
      <c r="A494" s="81">
        <v>2060704</v>
      </c>
      <c r="B494" s="81" t="s">
        <v>398</v>
      </c>
      <c r="C494" s="123"/>
      <c r="D494" s="123"/>
      <c r="E494" s="91"/>
      <c r="F494" s="88"/>
      <c r="G494" s="88"/>
    </row>
    <row r="495" s="54" customFormat="1" customHeight="1" spans="1:7">
      <c r="A495" s="81">
        <v>2060705</v>
      </c>
      <c r="B495" s="81" t="s">
        <v>399</v>
      </c>
      <c r="C495" s="123"/>
      <c r="D495" s="123"/>
      <c r="E495" s="91"/>
      <c r="F495" s="88"/>
      <c r="G495" s="88"/>
    </row>
    <row r="496" s="54" customFormat="1" customHeight="1" spans="1:7">
      <c r="A496" s="81">
        <v>2060799</v>
      </c>
      <c r="B496" s="81" t="s">
        <v>400</v>
      </c>
      <c r="C496" s="123"/>
      <c r="D496" s="123"/>
      <c r="E496" s="91"/>
      <c r="F496" s="88"/>
      <c r="G496" s="88"/>
    </row>
    <row r="497" s="54" customFormat="1" customHeight="1" spans="1:7">
      <c r="A497" s="81">
        <v>20608</v>
      </c>
      <c r="B497" s="121" t="s">
        <v>401</v>
      </c>
      <c r="C497" s="123"/>
      <c r="D497" s="123"/>
      <c r="E497" s="91"/>
      <c r="F497" s="88"/>
      <c r="G497" s="88"/>
    </row>
    <row r="498" s="54" customFormat="1" customHeight="1" spans="1:7">
      <c r="A498" s="81">
        <v>2060801</v>
      </c>
      <c r="B498" s="81" t="s">
        <v>402</v>
      </c>
      <c r="C498" s="123"/>
      <c r="D498" s="123"/>
      <c r="E498" s="91"/>
      <c r="F498" s="88"/>
      <c r="G498" s="88"/>
    </row>
    <row r="499" s="54" customFormat="1" customHeight="1" spans="1:7">
      <c r="A499" s="81">
        <v>2060802</v>
      </c>
      <c r="B499" s="81" t="s">
        <v>403</v>
      </c>
      <c r="C499" s="123"/>
      <c r="D499" s="123"/>
      <c r="E499" s="91"/>
      <c r="F499" s="88"/>
      <c r="G499" s="88"/>
    </row>
    <row r="500" s="54" customFormat="1" customHeight="1" spans="1:7">
      <c r="A500" s="81">
        <v>2060899</v>
      </c>
      <c r="B500" s="81" t="s">
        <v>404</v>
      </c>
      <c r="C500" s="123"/>
      <c r="D500" s="123"/>
      <c r="E500" s="91"/>
      <c r="F500" s="88"/>
      <c r="G500" s="88"/>
    </row>
    <row r="501" s="54" customFormat="1" customHeight="1" spans="1:7">
      <c r="A501" s="81">
        <v>20609</v>
      </c>
      <c r="B501" s="121" t="s">
        <v>405</v>
      </c>
      <c r="C501" s="123"/>
      <c r="D501" s="123"/>
      <c r="E501" s="91"/>
      <c r="F501" s="88"/>
      <c r="G501" s="88"/>
    </row>
    <row r="502" s="54" customFormat="1" customHeight="1" spans="1:7">
      <c r="A502" s="81">
        <v>2060901</v>
      </c>
      <c r="B502" s="81" t="s">
        <v>406</v>
      </c>
      <c r="C502" s="123"/>
      <c r="D502" s="123"/>
      <c r="E502" s="91"/>
      <c r="F502" s="88"/>
      <c r="G502" s="88"/>
    </row>
    <row r="503" s="54" customFormat="1" customHeight="1" spans="1:7">
      <c r="A503" s="81">
        <v>2060902</v>
      </c>
      <c r="B503" s="81" t="s">
        <v>407</v>
      </c>
      <c r="C503" s="123"/>
      <c r="D503" s="123"/>
      <c r="E503" s="91"/>
      <c r="F503" s="88"/>
      <c r="G503" s="88"/>
    </row>
    <row r="504" s="54" customFormat="1" customHeight="1" spans="1:7">
      <c r="A504" s="81">
        <v>2060999</v>
      </c>
      <c r="B504" s="81" t="s">
        <v>408</v>
      </c>
      <c r="C504" s="123"/>
      <c r="D504" s="123"/>
      <c r="E504" s="91"/>
      <c r="F504" s="88"/>
      <c r="G504" s="88"/>
    </row>
    <row r="505" s="54" customFormat="1" customHeight="1" spans="1:7">
      <c r="A505" s="81">
        <v>20699</v>
      </c>
      <c r="B505" s="121" t="s">
        <v>409</v>
      </c>
      <c r="C505" s="123"/>
      <c r="D505" s="123"/>
      <c r="E505" s="91"/>
      <c r="F505" s="88"/>
      <c r="G505" s="88"/>
    </row>
    <row r="506" s="54" customFormat="1" customHeight="1" spans="1:7">
      <c r="A506" s="81">
        <v>2069901</v>
      </c>
      <c r="B506" s="81" t="s">
        <v>410</v>
      </c>
      <c r="C506" s="123"/>
      <c r="D506" s="123"/>
      <c r="E506" s="91"/>
      <c r="F506" s="88"/>
      <c r="G506" s="88"/>
    </row>
    <row r="507" s="54" customFormat="1" customHeight="1" spans="1:7">
      <c r="A507" s="81">
        <v>2069902</v>
      </c>
      <c r="B507" s="81" t="s">
        <v>411</v>
      </c>
      <c r="C507" s="123"/>
      <c r="D507" s="123"/>
      <c r="E507" s="91"/>
      <c r="F507" s="88"/>
      <c r="G507" s="88"/>
    </row>
    <row r="508" s="54" customFormat="1" customHeight="1" spans="1:7">
      <c r="A508" s="81">
        <v>2069903</v>
      </c>
      <c r="B508" s="81" t="s">
        <v>412</v>
      </c>
      <c r="C508" s="123"/>
      <c r="D508" s="123"/>
      <c r="E508" s="91"/>
      <c r="F508" s="88"/>
      <c r="G508" s="88"/>
    </row>
    <row r="509" s="54" customFormat="1" customHeight="1" spans="1:7">
      <c r="A509" s="81">
        <v>2069999</v>
      </c>
      <c r="B509" s="81" t="s">
        <v>413</v>
      </c>
      <c r="C509" s="123"/>
      <c r="D509" s="123"/>
      <c r="E509" s="91"/>
      <c r="F509" s="88"/>
      <c r="G509" s="88"/>
    </row>
    <row r="510" s="54" customFormat="1" customHeight="1" spans="1:7">
      <c r="A510" s="81">
        <v>207</v>
      </c>
      <c r="B510" s="121" t="s">
        <v>414</v>
      </c>
      <c r="C510" s="146">
        <f>SUM(C511,C527,C535,C546,C555,C563)</f>
        <v>2396</v>
      </c>
      <c r="D510" s="146">
        <f>SUM(D511,D527,D535,D546,D555,D563)</f>
        <v>3290</v>
      </c>
      <c r="E510" s="122">
        <f>SUM(E511,E527,E535,E546,E555,E563)</f>
        <v>2296</v>
      </c>
      <c r="F510" s="87">
        <f>E510/D510</f>
        <v>0.697872340425532</v>
      </c>
      <c r="G510" s="87">
        <v>1.09909047391096</v>
      </c>
    </row>
    <row r="511" s="54" customFormat="1" customHeight="1" spans="1:7">
      <c r="A511" s="81">
        <v>20701</v>
      </c>
      <c r="B511" s="121" t="s">
        <v>415</v>
      </c>
      <c r="C511" s="124">
        <v>2210</v>
      </c>
      <c r="D511" s="124">
        <v>2932</v>
      </c>
      <c r="E511" s="122">
        <f>SUM(E512:E526)</f>
        <v>2017</v>
      </c>
      <c r="F511" s="87">
        <f>E511/D511</f>
        <v>0.687926330150068</v>
      </c>
      <c r="G511" s="87">
        <v>1.07976445396146</v>
      </c>
    </row>
    <row r="512" s="54" customFormat="1" customHeight="1" spans="1:7">
      <c r="A512" s="81">
        <v>2070101</v>
      </c>
      <c r="B512" s="81" t="s">
        <v>81</v>
      </c>
      <c r="C512" s="123"/>
      <c r="D512" s="123"/>
      <c r="E512" s="91">
        <v>131</v>
      </c>
      <c r="F512" s="88"/>
      <c r="G512" s="88">
        <v>1.0650406504065</v>
      </c>
    </row>
    <row r="513" s="54" customFormat="1" customHeight="1" spans="1:7">
      <c r="A513" s="81">
        <v>2070102</v>
      </c>
      <c r="B513" s="81" t="s">
        <v>82</v>
      </c>
      <c r="C513" s="123"/>
      <c r="D513" s="123"/>
      <c r="E513" s="91"/>
      <c r="F513" s="88"/>
      <c r="G513" s="88"/>
    </row>
    <row r="514" s="54" customFormat="1" customHeight="1" spans="1:7">
      <c r="A514" s="81">
        <v>2070103</v>
      </c>
      <c r="B514" s="81" t="s">
        <v>83</v>
      </c>
      <c r="C514" s="123"/>
      <c r="D514" s="123"/>
      <c r="E514" s="91"/>
      <c r="F514" s="88"/>
      <c r="G514" s="88"/>
    </row>
    <row r="515" s="54" customFormat="1" customHeight="1" spans="1:7">
      <c r="A515" s="81">
        <v>2070104</v>
      </c>
      <c r="B515" s="81" t="s">
        <v>416</v>
      </c>
      <c r="C515" s="123"/>
      <c r="D515" s="123"/>
      <c r="E515" s="91"/>
      <c r="F515" s="88"/>
      <c r="G515" s="88">
        <v>0</v>
      </c>
    </row>
    <row r="516" s="54" customFormat="1" customHeight="1" spans="1:7">
      <c r="A516" s="81">
        <v>2070105</v>
      </c>
      <c r="B516" s="81" t="s">
        <v>417</v>
      </c>
      <c r="C516" s="123"/>
      <c r="D516" s="123"/>
      <c r="E516" s="91"/>
      <c r="F516" s="88"/>
      <c r="G516" s="88"/>
    </row>
    <row r="517" s="54" customFormat="1" customHeight="1" spans="1:7">
      <c r="A517" s="81">
        <v>2070106</v>
      </c>
      <c r="B517" s="81" t="s">
        <v>418</v>
      </c>
      <c r="C517" s="123"/>
      <c r="D517" s="123"/>
      <c r="E517" s="91"/>
      <c r="F517" s="88"/>
      <c r="G517" s="88"/>
    </row>
    <row r="518" s="54" customFormat="1" customHeight="1" spans="1:7">
      <c r="A518" s="81">
        <v>2070107</v>
      </c>
      <c r="B518" s="81" t="s">
        <v>419</v>
      </c>
      <c r="C518" s="123"/>
      <c r="D518" s="123"/>
      <c r="E518" s="91"/>
      <c r="F518" s="88"/>
      <c r="G518" s="88"/>
    </row>
    <row r="519" s="54" customFormat="1" customHeight="1" spans="1:7">
      <c r="A519" s="81">
        <v>2070108</v>
      </c>
      <c r="B519" s="81" t="s">
        <v>420</v>
      </c>
      <c r="C519" s="123"/>
      <c r="D519" s="123"/>
      <c r="E519" s="91"/>
      <c r="F519" s="88"/>
      <c r="G519" s="88">
        <v>0</v>
      </c>
    </row>
    <row r="520" s="54" customFormat="1" customHeight="1" spans="1:7">
      <c r="A520" s="81">
        <v>2070109</v>
      </c>
      <c r="B520" s="81" t="s">
        <v>421</v>
      </c>
      <c r="C520" s="123"/>
      <c r="D520" s="123"/>
      <c r="E520" s="91">
        <v>715</v>
      </c>
      <c r="F520" s="88"/>
      <c r="G520" s="88">
        <v>3.50490196078431</v>
      </c>
    </row>
    <row r="521" s="54" customFormat="1" customHeight="1" spans="1:7">
      <c r="A521" s="81">
        <v>2070110</v>
      </c>
      <c r="B521" s="81" t="s">
        <v>422</v>
      </c>
      <c r="C521" s="123"/>
      <c r="D521" s="123"/>
      <c r="E521" s="91"/>
      <c r="F521" s="88"/>
      <c r="G521" s="88"/>
    </row>
    <row r="522" s="54" customFormat="1" customHeight="1" spans="1:7">
      <c r="A522" s="81">
        <v>2070111</v>
      </c>
      <c r="B522" s="81" t="s">
        <v>423</v>
      </c>
      <c r="C522" s="123"/>
      <c r="D522" s="123"/>
      <c r="E522" s="91">
        <v>61</v>
      </c>
      <c r="F522" s="88"/>
      <c r="G522" s="88">
        <v>20.3333333333333</v>
      </c>
    </row>
    <row r="523" s="54" customFormat="1" customHeight="1" spans="1:7">
      <c r="A523" s="81">
        <v>2070112</v>
      </c>
      <c r="B523" s="81" t="s">
        <v>424</v>
      </c>
      <c r="C523" s="123"/>
      <c r="D523" s="123"/>
      <c r="E523" s="91"/>
      <c r="F523" s="88"/>
      <c r="G523" s="88"/>
    </row>
    <row r="524" s="54" customFormat="1" customHeight="1" spans="1:7">
      <c r="A524" s="81">
        <v>2070113</v>
      </c>
      <c r="B524" s="81" t="s">
        <v>425</v>
      </c>
      <c r="C524" s="123"/>
      <c r="D524" s="123"/>
      <c r="E524" s="91"/>
      <c r="F524" s="88"/>
      <c r="G524" s="88"/>
    </row>
    <row r="525" s="54" customFormat="1" customHeight="1" spans="1:7">
      <c r="A525" s="81">
        <v>2070114</v>
      </c>
      <c r="B525" s="81" t="s">
        <v>426</v>
      </c>
      <c r="C525" s="123"/>
      <c r="D525" s="123"/>
      <c r="E525" s="91"/>
      <c r="F525" s="88"/>
      <c r="G525" s="88"/>
    </row>
    <row r="526" s="54" customFormat="1" customHeight="1" spans="1:7">
      <c r="A526" s="81">
        <v>2070199</v>
      </c>
      <c r="B526" s="81" t="s">
        <v>427</v>
      </c>
      <c r="C526" s="123"/>
      <c r="D526" s="123"/>
      <c r="E526" s="91">
        <v>1110</v>
      </c>
      <c r="F526" s="88"/>
      <c r="G526" s="88">
        <v>0.738031914893617</v>
      </c>
    </row>
    <row r="527" s="54" customFormat="1" customHeight="1" spans="1:7">
      <c r="A527" s="81">
        <v>20702</v>
      </c>
      <c r="B527" s="121" t="s">
        <v>428</v>
      </c>
      <c r="C527" s="124">
        <v>2</v>
      </c>
      <c r="D527" s="124">
        <v>32</v>
      </c>
      <c r="E527" s="122">
        <f>SUM(E528:E534)</f>
        <v>27</v>
      </c>
      <c r="F527" s="87">
        <f>E527/D527</f>
        <v>0.84375</v>
      </c>
      <c r="G527" s="87">
        <v>1.28571428571429</v>
      </c>
    </row>
    <row r="528" s="54" customFormat="1" customHeight="1" spans="1:7">
      <c r="A528" s="81">
        <v>2070201</v>
      </c>
      <c r="B528" s="81" t="s">
        <v>81</v>
      </c>
      <c r="C528" s="123"/>
      <c r="D528" s="123"/>
      <c r="E528" s="91"/>
      <c r="F528" s="88"/>
      <c r="G528" s="88"/>
    </row>
    <row r="529" s="54" customFormat="1" customHeight="1" spans="1:7">
      <c r="A529" s="81">
        <v>2070202</v>
      </c>
      <c r="B529" s="81" t="s">
        <v>82</v>
      </c>
      <c r="C529" s="123"/>
      <c r="D529" s="123"/>
      <c r="E529" s="91"/>
      <c r="F529" s="88"/>
      <c r="G529" s="88"/>
    </row>
    <row r="530" s="54" customFormat="1" customHeight="1" spans="1:7">
      <c r="A530" s="81">
        <v>2070203</v>
      </c>
      <c r="B530" s="81" t="s">
        <v>83</v>
      </c>
      <c r="C530" s="123"/>
      <c r="D530" s="123"/>
      <c r="E530" s="91"/>
      <c r="F530" s="88"/>
      <c r="G530" s="88"/>
    </row>
    <row r="531" s="54" customFormat="1" customHeight="1" spans="1:7">
      <c r="A531" s="81">
        <v>2070204</v>
      </c>
      <c r="B531" s="81" t="s">
        <v>429</v>
      </c>
      <c r="C531" s="123"/>
      <c r="D531" s="123"/>
      <c r="E531" s="91"/>
      <c r="F531" s="88"/>
      <c r="G531" s="88"/>
    </row>
    <row r="532" s="54" customFormat="1" customHeight="1" spans="1:7">
      <c r="A532" s="81">
        <v>2070205</v>
      </c>
      <c r="B532" s="81" t="s">
        <v>430</v>
      </c>
      <c r="C532" s="123"/>
      <c r="D532" s="123"/>
      <c r="E532" s="91"/>
      <c r="F532" s="88"/>
      <c r="G532" s="88"/>
    </row>
    <row r="533" s="54" customFormat="1" customHeight="1" spans="1:7">
      <c r="A533" s="81">
        <v>2070206</v>
      </c>
      <c r="B533" s="81" t="s">
        <v>431</v>
      </c>
      <c r="C533" s="123"/>
      <c r="D533" s="123"/>
      <c r="E533" s="91"/>
      <c r="F533" s="88"/>
      <c r="G533" s="88"/>
    </row>
    <row r="534" s="54" customFormat="1" customHeight="1" spans="1:7">
      <c r="A534" s="81">
        <v>2070299</v>
      </c>
      <c r="B534" s="81" t="s">
        <v>432</v>
      </c>
      <c r="C534" s="123"/>
      <c r="D534" s="123"/>
      <c r="E534" s="91">
        <v>27</v>
      </c>
      <c r="F534" s="88"/>
      <c r="G534" s="88">
        <v>2.7</v>
      </c>
    </row>
    <row r="535" s="54" customFormat="1" customHeight="1" spans="1:7">
      <c r="A535" s="81">
        <v>20703</v>
      </c>
      <c r="B535" s="121" t="s">
        <v>433</v>
      </c>
      <c r="C535" s="124">
        <v>108</v>
      </c>
      <c r="D535" s="124">
        <v>250</v>
      </c>
      <c r="E535" s="122">
        <f>SUM(E536:E545)</f>
        <v>199</v>
      </c>
      <c r="F535" s="87">
        <f>E535/D535</f>
        <v>0.796</v>
      </c>
      <c r="G535" s="87">
        <v>4.975</v>
      </c>
    </row>
    <row r="536" s="54" customFormat="1" customHeight="1" spans="1:7">
      <c r="A536" s="81">
        <v>2070301</v>
      </c>
      <c r="B536" s="81" t="s">
        <v>81</v>
      </c>
      <c r="C536" s="123"/>
      <c r="D536" s="123"/>
      <c r="E536" s="91"/>
      <c r="F536" s="88"/>
      <c r="G536" s="88"/>
    </row>
    <row r="537" s="54" customFormat="1" customHeight="1" spans="1:7">
      <c r="A537" s="81">
        <v>2070302</v>
      </c>
      <c r="B537" s="81" t="s">
        <v>82</v>
      </c>
      <c r="C537" s="123"/>
      <c r="D537" s="123"/>
      <c r="E537" s="91"/>
      <c r="F537" s="88"/>
      <c r="G537" s="88"/>
    </row>
    <row r="538" s="54" customFormat="1" customHeight="1" spans="1:7">
      <c r="A538" s="81">
        <v>2070303</v>
      </c>
      <c r="B538" s="81" t="s">
        <v>83</v>
      </c>
      <c r="C538" s="123"/>
      <c r="D538" s="123"/>
      <c r="E538" s="91"/>
      <c r="F538" s="88"/>
      <c r="G538" s="88"/>
    </row>
    <row r="539" s="54" customFormat="1" customHeight="1" spans="1:7">
      <c r="A539" s="81">
        <v>2070304</v>
      </c>
      <c r="B539" s="81" t="s">
        <v>434</v>
      </c>
      <c r="C539" s="123"/>
      <c r="D539" s="123"/>
      <c r="E539" s="91"/>
      <c r="F539" s="88"/>
      <c r="G539" s="88"/>
    </row>
    <row r="540" s="54" customFormat="1" customHeight="1" spans="1:7">
      <c r="A540" s="81">
        <v>2070305</v>
      </c>
      <c r="B540" s="81" t="s">
        <v>435</v>
      </c>
      <c r="C540" s="123"/>
      <c r="D540" s="123"/>
      <c r="E540" s="91"/>
      <c r="F540" s="88"/>
      <c r="G540" s="88"/>
    </row>
    <row r="541" s="54" customFormat="1" customHeight="1" spans="1:7">
      <c r="A541" s="81">
        <v>2070306</v>
      </c>
      <c r="B541" s="81" t="s">
        <v>436</v>
      </c>
      <c r="C541" s="123"/>
      <c r="D541" s="123"/>
      <c r="E541" s="91"/>
      <c r="F541" s="88"/>
      <c r="G541" s="88"/>
    </row>
    <row r="542" s="54" customFormat="1" customHeight="1" spans="1:7">
      <c r="A542" s="81">
        <v>2070307</v>
      </c>
      <c r="B542" s="81" t="s">
        <v>437</v>
      </c>
      <c r="C542" s="123"/>
      <c r="D542" s="123"/>
      <c r="E542" s="91">
        <v>16</v>
      </c>
      <c r="F542" s="88"/>
      <c r="G542" s="88">
        <v>0.4</v>
      </c>
    </row>
    <row r="543" s="54" customFormat="1" customHeight="1" spans="1:7">
      <c r="A543" s="81">
        <v>2070308</v>
      </c>
      <c r="B543" s="81" t="s">
        <v>438</v>
      </c>
      <c r="C543" s="123"/>
      <c r="D543" s="123"/>
      <c r="E543" s="91">
        <v>183</v>
      </c>
      <c r="F543" s="88"/>
      <c r="G543" s="88"/>
    </row>
    <row r="544" s="54" customFormat="1" customHeight="1" spans="1:7">
      <c r="A544" s="81">
        <v>2070309</v>
      </c>
      <c r="B544" s="81" t="s">
        <v>439</v>
      </c>
      <c r="C544" s="123"/>
      <c r="D544" s="123"/>
      <c r="E544" s="91"/>
      <c r="F544" s="88"/>
      <c r="G544" s="88"/>
    </row>
    <row r="545" s="54" customFormat="1" customHeight="1" spans="1:7">
      <c r="A545" s="81">
        <v>2070399</v>
      </c>
      <c r="B545" s="81" t="s">
        <v>440</v>
      </c>
      <c r="C545" s="123"/>
      <c r="D545" s="123"/>
      <c r="E545" s="91"/>
      <c r="F545" s="88"/>
      <c r="G545" s="88"/>
    </row>
    <row r="546" s="54" customFormat="1" customHeight="1" spans="1:7">
      <c r="A546" s="81">
        <v>20706</v>
      </c>
      <c r="B546" s="97" t="s">
        <v>441</v>
      </c>
      <c r="C546" s="124">
        <v>1</v>
      </c>
      <c r="D546" s="124">
        <v>1</v>
      </c>
      <c r="E546" s="122">
        <f>SUM(E547:E554)</f>
        <v>1</v>
      </c>
      <c r="F546" s="87">
        <f>E546/D546</f>
        <v>1</v>
      </c>
      <c r="G546" s="87">
        <v>1</v>
      </c>
    </row>
    <row r="547" s="54" customFormat="1" customHeight="1" spans="1:7">
      <c r="A547" s="81">
        <v>2070601</v>
      </c>
      <c r="B547" s="82" t="s">
        <v>81</v>
      </c>
      <c r="C547" s="123"/>
      <c r="D547" s="123"/>
      <c r="E547" s="91"/>
      <c r="F547" s="88"/>
      <c r="G547" s="88"/>
    </row>
    <row r="548" s="54" customFormat="1" customHeight="1" spans="1:7">
      <c r="A548" s="81">
        <v>2070602</v>
      </c>
      <c r="B548" s="82" t="s">
        <v>82</v>
      </c>
      <c r="C548" s="123"/>
      <c r="D548" s="123"/>
      <c r="E548" s="91"/>
      <c r="F548" s="88"/>
      <c r="G548" s="88"/>
    </row>
    <row r="549" s="54" customFormat="1" customHeight="1" spans="1:7">
      <c r="A549" s="81">
        <v>2070603</v>
      </c>
      <c r="B549" s="82" t="s">
        <v>83</v>
      </c>
      <c r="C549" s="123"/>
      <c r="D549" s="123"/>
      <c r="E549" s="91"/>
      <c r="F549" s="88"/>
      <c r="G549" s="88"/>
    </row>
    <row r="550" s="54" customFormat="1" customHeight="1" spans="1:7">
      <c r="A550" s="81">
        <v>2070604</v>
      </c>
      <c r="B550" s="82" t="s">
        <v>442</v>
      </c>
      <c r="C550" s="123"/>
      <c r="D550" s="123"/>
      <c r="E550" s="91"/>
      <c r="F550" s="88"/>
      <c r="G550" s="88"/>
    </row>
    <row r="551" s="54" customFormat="1" customHeight="1" spans="1:7">
      <c r="A551" s="81">
        <v>2070605</v>
      </c>
      <c r="B551" s="82" t="s">
        <v>443</v>
      </c>
      <c r="C551" s="123"/>
      <c r="D551" s="123"/>
      <c r="E551" s="91"/>
      <c r="F551" s="88"/>
      <c r="G551" s="88"/>
    </row>
    <row r="552" s="54" customFormat="1" customHeight="1" spans="1:7">
      <c r="A552" s="81">
        <v>2070606</v>
      </c>
      <c r="B552" s="82" t="s">
        <v>444</v>
      </c>
      <c r="C552" s="123"/>
      <c r="D552" s="123"/>
      <c r="E552" s="91"/>
      <c r="F552" s="88"/>
      <c r="G552" s="88"/>
    </row>
    <row r="553" s="54" customFormat="1" customHeight="1" spans="1:7">
      <c r="A553" s="81">
        <v>2070607</v>
      </c>
      <c r="B553" s="82" t="s">
        <v>445</v>
      </c>
      <c r="C553" s="123"/>
      <c r="D553" s="123"/>
      <c r="E553" s="91"/>
      <c r="F553" s="88"/>
      <c r="G553" s="88"/>
    </row>
    <row r="554" s="54" customFormat="1" customHeight="1" spans="1:7">
      <c r="A554" s="81">
        <v>2070699</v>
      </c>
      <c r="B554" s="82" t="s">
        <v>446</v>
      </c>
      <c r="C554" s="123"/>
      <c r="D554" s="123"/>
      <c r="E554" s="91">
        <v>1</v>
      </c>
      <c r="F554" s="88"/>
      <c r="G554" s="88">
        <v>1</v>
      </c>
    </row>
    <row r="555" s="54" customFormat="1" customHeight="1" spans="1:7">
      <c r="A555" s="81">
        <v>20708</v>
      </c>
      <c r="B555" s="97" t="s">
        <v>447</v>
      </c>
      <c r="C555" s="123"/>
      <c r="D555" s="123"/>
      <c r="E555" s="91"/>
      <c r="F555" s="88"/>
      <c r="G555" s="88"/>
    </row>
    <row r="556" s="54" customFormat="1" customHeight="1" spans="1:7">
      <c r="A556" s="81">
        <v>2070801</v>
      </c>
      <c r="B556" s="82" t="s">
        <v>81</v>
      </c>
      <c r="C556" s="123"/>
      <c r="D556" s="123"/>
      <c r="E556" s="91"/>
      <c r="F556" s="88"/>
      <c r="G556" s="88"/>
    </row>
    <row r="557" s="54" customFormat="1" customHeight="1" spans="1:7">
      <c r="A557" s="81">
        <v>2070802</v>
      </c>
      <c r="B557" s="82" t="s">
        <v>82</v>
      </c>
      <c r="C557" s="123"/>
      <c r="D557" s="123"/>
      <c r="E557" s="91"/>
      <c r="F557" s="88"/>
      <c r="G557" s="88"/>
    </row>
    <row r="558" s="54" customFormat="1" customHeight="1" spans="1:7">
      <c r="A558" s="81">
        <v>2070803</v>
      </c>
      <c r="B558" s="82" t="s">
        <v>83</v>
      </c>
      <c r="C558" s="123"/>
      <c r="D558" s="123"/>
      <c r="E558" s="91"/>
      <c r="F558" s="88"/>
      <c r="G558" s="88"/>
    </row>
    <row r="559" s="54" customFormat="1" customHeight="1" spans="1:7">
      <c r="A559" s="81">
        <v>2070806</v>
      </c>
      <c r="B559" s="82" t="s">
        <v>448</v>
      </c>
      <c r="C559" s="123"/>
      <c r="D559" s="123"/>
      <c r="E559" s="91"/>
      <c r="F559" s="88"/>
      <c r="G559" s="88"/>
    </row>
    <row r="560" s="54" customFormat="1" customHeight="1" spans="1:7">
      <c r="A560" s="81">
        <v>2070807</v>
      </c>
      <c r="B560" s="82" t="s">
        <v>449</v>
      </c>
      <c r="C560" s="123"/>
      <c r="D560" s="123"/>
      <c r="E560" s="91"/>
      <c r="F560" s="88"/>
      <c r="G560" s="88"/>
    </row>
    <row r="561" s="54" customFormat="1" customHeight="1" spans="1:7">
      <c r="A561" s="81">
        <v>2070808</v>
      </c>
      <c r="B561" s="82" t="s">
        <v>450</v>
      </c>
      <c r="C561" s="123"/>
      <c r="D561" s="123"/>
      <c r="E561" s="91"/>
      <c r="F561" s="88"/>
      <c r="G561" s="88"/>
    </row>
    <row r="562" s="54" customFormat="1" customHeight="1" spans="1:7">
      <c r="A562" s="81">
        <v>2070899</v>
      </c>
      <c r="B562" s="82" t="s">
        <v>451</v>
      </c>
      <c r="C562" s="123"/>
      <c r="D562" s="123"/>
      <c r="E562" s="91"/>
      <c r="F562" s="88"/>
      <c r="G562" s="88"/>
    </row>
    <row r="563" s="54" customFormat="1" customHeight="1" spans="1:7">
      <c r="A563" s="81">
        <v>20799</v>
      </c>
      <c r="B563" s="121" t="s">
        <v>452</v>
      </c>
      <c r="C563" s="124">
        <v>75</v>
      </c>
      <c r="D563" s="124">
        <v>75</v>
      </c>
      <c r="E563" s="122">
        <f>SUM(E564:E565)</f>
        <v>52</v>
      </c>
      <c r="F563" s="87">
        <f>E563/D563</f>
        <v>0.693333333333333</v>
      </c>
      <c r="G563" s="87">
        <v>0.327044025157233</v>
      </c>
    </row>
    <row r="564" s="54" customFormat="1" customHeight="1" spans="1:7">
      <c r="A564" s="81">
        <v>2079903</v>
      </c>
      <c r="B564" s="81" t="s">
        <v>453</v>
      </c>
      <c r="C564" s="123"/>
      <c r="D564" s="123"/>
      <c r="E564" s="91"/>
      <c r="F564" s="88"/>
      <c r="G564" s="88">
        <v>0</v>
      </c>
    </row>
    <row r="565" s="54" customFormat="1" customHeight="1" spans="1:7">
      <c r="A565" s="81">
        <v>2079999</v>
      </c>
      <c r="B565" s="81" t="s">
        <v>454</v>
      </c>
      <c r="C565" s="123"/>
      <c r="D565" s="123"/>
      <c r="E565" s="91">
        <v>52</v>
      </c>
      <c r="F565" s="88"/>
      <c r="G565" s="88">
        <v>1.06122448979592</v>
      </c>
    </row>
    <row r="566" s="54" customFormat="1" customHeight="1" spans="1:7">
      <c r="A566" s="81">
        <v>208</v>
      </c>
      <c r="B566" s="121" t="s">
        <v>455</v>
      </c>
      <c r="C566" s="146">
        <f>SUM(C567,C586,C594,C596,C605,C609,C619,C628,C635,C643,C652,C658,C661,C664,C667,C670,C673,C677,C681,C690,C693)</f>
        <v>35077</v>
      </c>
      <c r="D566" s="146">
        <f>SUM(D567,D586,D594,D596,D605,D609,D619,D628,D635,D643,D652,D658,D661,D664,D667,D670,D673,D677,D681,D690,D693)</f>
        <v>51976</v>
      </c>
      <c r="E566" s="122">
        <f>SUM(E567,E586,E594,E596,E605,E609,E619,E628,E635,E643,E652,E658,E661,E664,E667,E670,E673,E677,E681,E690,E693)</f>
        <v>50082</v>
      </c>
      <c r="F566" s="87">
        <f>E566/D566</f>
        <v>0.963560104663691</v>
      </c>
      <c r="G566" s="87">
        <v>1.23708131607549</v>
      </c>
    </row>
    <row r="567" s="54" customFormat="1" customHeight="1" spans="1:7">
      <c r="A567" s="81">
        <v>20801</v>
      </c>
      <c r="B567" s="121" t="s">
        <v>456</v>
      </c>
      <c r="C567" s="124">
        <v>2565</v>
      </c>
      <c r="D567" s="124">
        <v>4676</v>
      </c>
      <c r="E567" s="122">
        <f>SUM(E568:E585)</f>
        <v>4091</v>
      </c>
      <c r="F567" s="87">
        <f>E567/D567</f>
        <v>0.874893071000855</v>
      </c>
      <c r="G567" s="87">
        <v>1.02918238993711</v>
      </c>
    </row>
    <row r="568" s="54" customFormat="1" customHeight="1" spans="1:7">
      <c r="A568" s="81">
        <v>2080101</v>
      </c>
      <c r="B568" s="81" t="s">
        <v>81</v>
      </c>
      <c r="C568" s="123"/>
      <c r="D568" s="123"/>
      <c r="E568" s="91">
        <v>82</v>
      </c>
      <c r="F568" s="88"/>
      <c r="G568" s="88">
        <v>0.640625</v>
      </c>
    </row>
    <row r="569" s="54" customFormat="1" customHeight="1" spans="1:7">
      <c r="A569" s="81">
        <v>2080102</v>
      </c>
      <c r="B569" s="81" t="s">
        <v>82</v>
      </c>
      <c r="C569" s="123"/>
      <c r="D569" s="123"/>
      <c r="E569" s="91"/>
      <c r="F569" s="88"/>
      <c r="G569" s="88"/>
    </row>
    <row r="570" s="54" customFormat="1" customHeight="1" spans="1:7">
      <c r="A570" s="81">
        <v>2080103</v>
      </c>
      <c r="B570" s="81" t="s">
        <v>83</v>
      </c>
      <c r="C570" s="123"/>
      <c r="D570" s="123"/>
      <c r="E570" s="91"/>
      <c r="F570" s="88"/>
      <c r="G570" s="88"/>
    </row>
    <row r="571" s="54" customFormat="1" customHeight="1" spans="1:7">
      <c r="A571" s="81">
        <v>2080104</v>
      </c>
      <c r="B571" s="81" t="s">
        <v>457</v>
      </c>
      <c r="C571" s="123"/>
      <c r="D571" s="123"/>
      <c r="E571" s="91"/>
      <c r="F571" s="88"/>
      <c r="G571" s="88"/>
    </row>
    <row r="572" s="54" customFormat="1" customHeight="1" spans="1:7">
      <c r="A572" s="81">
        <v>2080105</v>
      </c>
      <c r="B572" s="81" t="s">
        <v>458</v>
      </c>
      <c r="C572" s="123"/>
      <c r="D572" s="123"/>
      <c r="E572" s="91"/>
      <c r="F572" s="88"/>
      <c r="G572" s="88">
        <v>0</v>
      </c>
    </row>
    <row r="573" s="54" customFormat="1" customHeight="1" spans="1:7">
      <c r="A573" s="81">
        <v>2080106</v>
      </c>
      <c r="B573" s="81" t="s">
        <v>459</v>
      </c>
      <c r="C573" s="123"/>
      <c r="D573" s="123"/>
      <c r="E573" s="91">
        <v>1119</v>
      </c>
      <c r="F573" s="88"/>
      <c r="G573" s="88">
        <v>1.04287045666356</v>
      </c>
    </row>
    <row r="574" s="54" customFormat="1" customHeight="1" spans="1:7">
      <c r="A574" s="81">
        <v>2080107</v>
      </c>
      <c r="B574" s="81" t="s">
        <v>460</v>
      </c>
      <c r="C574" s="123"/>
      <c r="D574" s="123"/>
      <c r="E574" s="91"/>
      <c r="F574" s="88"/>
      <c r="G574" s="88"/>
    </row>
    <row r="575" s="54" customFormat="1" customHeight="1" spans="1:7">
      <c r="A575" s="81">
        <v>2080108</v>
      </c>
      <c r="B575" s="81" t="s">
        <v>122</v>
      </c>
      <c r="C575" s="123"/>
      <c r="D575" s="123"/>
      <c r="E575" s="91"/>
      <c r="F575" s="88"/>
      <c r="G575" s="88"/>
    </row>
    <row r="576" s="54" customFormat="1" customHeight="1" spans="1:7">
      <c r="A576" s="81">
        <v>2080109</v>
      </c>
      <c r="B576" s="81" t="s">
        <v>461</v>
      </c>
      <c r="C576" s="123"/>
      <c r="D576" s="123"/>
      <c r="E576" s="91">
        <v>87</v>
      </c>
      <c r="F576" s="88"/>
      <c r="G576" s="88">
        <v>1.01162790697674</v>
      </c>
    </row>
    <row r="577" s="54" customFormat="1" customHeight="1" spans="1:7">
      <c r="A577" s="81">
        <v>2080110</v>
      </c>
      <c r="B577" s="81" t="s">
        <v>462</v>
      </c>
      <c r="C577" s="123"/>
      <c r="D577" s="123"/>
      <c r="E577" s="91"/>
      <c r="F577" s="88"/>
      <c r="G577" s="88"/>
    </row>
    <row r="578" s="54" customFormat="1" customHeight="1" spans="1:7">
      <c r="A578" s="81">
        <v>2080111</v>
      </c>
      <c r="B578" s="81" t="s">
        <v>463</v>
      </c>
      <c r="C578" s="123"/>
      <c r="D578" s="123"/>
      <c r="E578" s="91"/>
      <c r="F578" s="88"/>
      <c r="G578" s="88"/>
    </row>
    <row r="579" s="54" customFormat="1" customHeight="1" spans="1:7">
      <c r="A579" s="81">
        <v>2080112</v>
      </c>
      <c r="B579" s="81" t="s">
        <v>464</v>
      </c>
      <c r="C579" s="123"/>
      <c r="D579" s="123"/>
      <c r="E579" s="91">
        <v>120</v>
      </c>
      <c r="F579" s="88"/>
      <c r="G579" s="88">
        <v>2.66666666666667</v>
      </c>
    </row>
    <row r="580" s="54" customFormat="1" customHeight="1" spans="1:7">
      <c r="A580" s="81">
        <v>2080113</v>
      </c>
      <c r="B580" s="81" t="s">
        <v>465</v>
      </c>
      <c r="C580" s="123"/>
      <c r="D580" s="123"/>
      <c r="E580" s="91"/>
      <c r="F580" s="88"/>
      <c r="G580" s="88"/>
    </row>
    <row r="581" s="54" customFormat="1" customHeight="1" spans="1:7">
      <c r="A581" s="81">
        <v>2080114</v>
      </c>
      <c r="B581" s="81" t="s">
        <v>466</v>
      </c>
      <c r="C581" s="123"/>
      <c r="D581" s="123"/>
      <c r="E581" s="91"/>
      <c r="F581" s="88"/>
      <c r="G581" s="88"/>
    </row>
    <row r="582" s="54" customFormat="1" customHeight="1" spans="1:7">
      <c r="A582" s="81">
        <v>2080115</v>
      </c>
      <c r="B582" s="81" t="s">
        <v>467</v>
      </c>
      <c r="C582" s="123"/>
      <c r="D582" s="123"/>
      <c r="E582" s="91"/>
      <c r="F582" s="88"/>
      <c r="G582" s="88"/>
    </row>
    <row r="583" s="54" customFormat="1" customHeight="1" spans="1:7">
      <c r="A583" s="81">
        <v>2080116</v>
      </c>
      <c r="B583" s="81" t="s">
        <v>468</v>
      </c>
      <c r="C583" s="123"/>
      <c r="D583" s="123"/>
      <c r="E583" s="91">
        <v>673</v>
      </c>
      <c r="F583" s="88"/>
      <c r="G583" s="88">
        <v>0.782558139534884</v>
      </c>
    </row>
    <row r="584" s="54" customFormat="1" customHeight="1" spans="1:7">
      <c r="A584" s="81">
        <v>2080150</v>
      </c>
      <c r="B584" s="81" t="s">
        <v>90</v>
      </c>
      <c r="C584" s="123"/>
      <c r="D584" s="123"/>
      <c r="E584" s="91"/>
      <c r="F584" s="88"/>
      <c r="G584" s="88"/>
    </row>
    <row r="585" s="54" customFormat="1" customHeight="1" spans="1:7">
      <c r="A585" s="81">
        <v>2080199</v>
      </c>
      <c r="B585" s="81" t="s">
        <v>469</v>
      </c>
      <c r="C585" s="123"/>
      <c r="D585" s="123"/>
      <c r="E585" s="91">
        <v>2010</v>
      </c>
      <c r="F585" s="88"/>
      <c r="G585" s="88">
        <v>1.16589327146172</v>
      </c>
    </row>
    <row r="586" s="54" customFormat="1" customHeight="1" spans="1:7">
      <c r="A586" s="81">
        <v>20802</v>
      </c>
      <c r="B586" s="121" t="s">
        <v>470</v>
      </c>
      <c r="C586" s="124">
        <v>171</v>
      </c>
      <c r="D586" s="124">
        <v>201</v>
      </c>
      <c r="E586" s="122">
        <f>SUM(E587:E593)</f>
        <v>192</v>
      </c>
      <c r="F586" s="87">
        <f>E586/D586</f>
        <v>0.955223880597015</v>
      </c>
      <c r="G586" s="87">
        <v>1.1566265060241</v>
      </c>
    </row>
    <row r="587" s="54" customFormat="1" customHeight="1" spans="1:7">
      <c r="A587" s="81">
        <v>2080201</v>
      </c>
      <c r="B587" s="81" t="s">
        <v>81</v>
      </c>
      <c r="C587" s="123"/>
      <c r="D587" s="123"/>
      <c r="E587" s="91">
        <v>113</v>
      </c>
      <c r="F587" s="88"/>
      <c r="G587" s="88">
        <v>1.24175824175824</v>
      </c>
    </row>
    <row r="588" s="54" customFormat="1" customHeight="1" spans="1:7">
      <c r="A588" s="81">
        <v>2080202</v>
      </c>
      <c r="B588" s="81" t="s">
        <v>82</v>
      </c>
      <c r="C588" s="123"/>
      <c r="D588" s="123"/>
      <c r="E588" s="91">
        <v>16</v>
      </c>
      <c r="F588" s="88"/>
      <c r="G588" s="88"/>
    </row>
    <row r="589" s="54" customFormat="1" customHeight="1" spans="1:7">
      <c r="A589" s="81">
        <v>2080203</v>
      </c>
      <c r="B589" s="81" t="s">
        <v>83</v>
      </c>
      <c r="C589" s="123"/>
      <c r="D589" s="123"/>
      <c r="E589" s="91"/>
      <c r="F589" s="88"/>
      <c r="G589" s="88"/>
    </row>
    <row r="590" s="54" customFormat="1" customHeight="1" spans="1:7">
      <c r="A590" s="81">
        <v>2080206</v>
      </c>
      <c r="B590" s="81" t="s">
        <v>471</v>
      </c>
      <c r="C590" s="123"/>
      <c r="D590" s="123"/>
      <c r="E590" s="91">
        <v>2</v>
      </c>
      <c r="F590" s="88"/>
      <c r="G590" s="88"/>
    </row>
    <row r="591" s="54" customFormat="1" customHeight="1" spans="1:7">
      <c r="A591" s="81">
        <v>2080207</v>
      </c>
      <c r="B591" s="81" t="s">
        <v>472</v>
      </c>
      <c r="C591" s="123"/>
      <c r="D591" s="123"/>
      <c r="E591" s="91"/>
      <c r="F591" s="88"/>
      <c r="G591" s="88"/>
    </row>
    <row r="592" s="54" customFormat="1" customHeight="1" spans="1:7">
      <c r="A592" s="81">
        <v>2080209</v>
      </c>
      <c r="B592" s="81" t="s">
        <v>473</v>
      </c>
      <c r="C592" s="123"/>
      <c r="D592" s="123"/>
      <c r="E592" s="91"/>
      <c r="F592" s="88"/>
      <c r="G592" s="88">
        <v>0</v>
      </c>
    </row>
    <row r="593" s="54" customFormat="1" customHeight="1" spans="1:7">
      <c r="A593" s="81">
        <v>2080299</v>
      </c>
      <c r="B593" s="81" t="s">
        <v>474</v>
      </c>
      <c r="C593" s="123"/>
      <c r="D593" s="123"/>
      <c r="E593" s="91">
        <v>61</v>
      </c>
      <c r="F593" s="88"/>
      <c r="G593" s="88">
        <v>1.22</v>
      </c>
    </row>
    <row r="594" s="54" customFormat="1" customHeight="1" spans="1:7">
      <c r="A594" s="81">
        <v>20804</v>
      </c>
      <c r="B594" s="121" t="s">
        <v>475</v>
      </c>
      <c r="C594" s="123"/>
      <c r="D594" s="123"/>
      <c r="E594" s="91"/>
      <c r="F594" s="88"/>
      <c r="G594" s="88"/>
    </row>
    <row r="595" s="54" customFormat="1" customHeight="1" spans="1:7">
      <c r="A595" s="81">
        <v>2080402</v>
      </c>
      <c r="B595" s="81" t="s">
        <v>476</v>
      </c>
      <c r="C595" s="123"/>
      <c r="D595" s="123"/>
      <c r="E595" s="91"/>
      <c r="F595" s="88"/>
      <c r="G595" s="88"/>
    </row>
    <row r="596" s="54" customFormat="1" customHeight="1" spans="1:7">
      <c r="A596" s="81">
        <v>20805</v>
      </c>
      <c r="B596" s="121" t="s">
        <v>477</v>
      </c>
      <c r="C596" s="124">
        <v>18788</v>
      </c>
      <c r="D596" s="124">
        <v>23858</v>
      </c>
      <c r="E596" s="122">
        <f>SUM(E597:E604)</f>
        <v>23840</v>
      </c>
      <c r="F596" s="87">
        <f>E596/D596</f>
        <v>0.999245536088524</v>
      </c>
      <c r="G596" s="87">
        <v>1.44598774792261</v>
      </c>
    </row>
    <row r="597" s="54" customFormat="1" customHeight="1" spans="1:7">
      <c r="A597" s="81">
        <v>2080501</v>
      </c>
      <c r="B597" s="81" t="s">
        <v>478</v>
      </c>
      <c r="C597" s="123"/>
      <c r="D597" s="123"/>
      <c r="E597" s="91">
        <v>479</v>
      </c>
      <c r="F597" s="88"/>
      <c r="G597" s="88">
        <v>1.06208425720621</v>
      </c>
    </row>
    <row r="598" s="54" customFormat="1" customHeight="1" spans="1:7">
      <c r="A598" s="81">
        <v>2080502</v>
      </c>
      <c r="B598" s="81" t="s">
        <v>479</v>
      </c>
      <c r="C598" s="123"/>
      <c r="D598" s="123"/>
      <c r="E598" s="91">
        <v>1888</v>
      </c>
      <c r="F598" s="88"/>
      <c r="G598" s="88">
        <v>1.0177897574124</v>
      </c>
    </row>
    <row r="599" s="54" customFormat="1" customHeight="1" spans="1:7">
      <c r="A599" s="81">
        <v>2080503</v>
      </c>
      <c r="B599" s="81" t="s">
        <v>480</v>
      </c>
      <c r="C599" s="123"/>
      <c r="D599" s="123"/>
      <c r="E599" s="91"/>
      <c r="F599" s="88"/>
      <c r="G599" s="88"/>
    </row>
    <row r="600" s="54" customFormat="1" customHeight="1" spans="1:7">
      <c r="A600" s="81">
        <v>2080505</v>
      </c>
      <c r="B600" s="81" t="s">
        <v>481</v>
      </c>
      <c r="C600" s="123"/>
      <c r="D600" s="123"/>
      <c r="E600" s="91">
        <v>4864</v>
      </c>
      <c r="F600" s="88"/>
      <c r="G600" s="88">
        <v>1.0631693989071</v>
      </c>
    </row>
    <row r="601" s="54" customFormat="1" customHeight="1" spans="1:7">
      <c r="A601" s="81">
        <v>2080506</v>
      </c>
      <c r="B601" s="81" t="s">
        <v>482</v>
      </c>
      <c r="C601" s="123"/>
      <c r="D601" s="123"/>
      <c r="E601" s="91">
        <v>4625</v>
      </c>
      <c r="F601" s="88"/>
      <c r="G601" s="88">
        <v>0.942723196086425</v>
      </c>
    </row>
    <row r="602" s="54" customFormat="1" customHeight="1" spans="1:7">
      <c r="A602" s="81">
        <v>2080507</v>
      </c>
      <c r="B602" s="81" t="s">
        <v>483</v>
      </c>
      <c r="C602" s="123"/>
      <c r="D602" s="123"/>
      <c r="E602" s="91">
        <v>11984</v>
      </c>
      <c r="F602" s="88"/>
      <c r="G602" s="88">
        <v>2.54978723404255</v>
      </c>
    </row>
    <row r="603" s="54" customFormat="1" customHeight="1" spans="1:7">
      <c r="A603" s="81">
        <v>2080508</v>
      </c>
      <c r="B603" s="81" t="s">
        <v>484</v>
      </c>
      <c r="C603" s="123"/>
      <c r="D603" s="123"/>
      <c r="E603" s="91"/>
      <c r="F603" s="88"/>
      <c r="G603" s="88"/>
    </row>
    <row r="604" s="54" customFormat="1" customHeight="1" spans="1:7">
      <c r="A604" s="81">
        <v>2080599</v>
      </c>
      <c r="B604" s="81" t="s">
        <v>485</v>
      </c>
      <c r="C604" s="123"/>
      <c r="D604" s="123"/>
      <c r="E604" s="91"/>
      <c r="F604" s="88"/>
      <c r="G604" s="88"/>
    </row>
    <row r="605" s="54" customFormat="1" customHeight="1" spans="1:7">
      <c r="A605" s="81">
        <v>20806</v>
      </c>
      <c r="B605" s="121" t="s">
        <v>486</v>
      </c>
      <c r="C605" s="123"/>
      <c r="D605" s="123"/>
      <c r="E605" s="91"/>
      <c r="F605" s="88"/>
      <c r="G605" s="88"/>
    </row>
    <row r="606" s="54" customFormat="1" customHeight="1" spans="1:7">
      <c r="A606" s="81">
        <v>2080601</v>
      </c>
      <c r="B606" s="81" t="s">
        <v>487</v>
      </c>
      <c r="C606" s="123"/>
      <c r="D606" s="123"/>
      <c r="E606" s="91"/>
      <c r="F606" s="88"/>
      <c r="G606" s="88"/>
    </row>
    <row r="607" s="54" customFormat="1" customHeight="1" spans="1:7">
      <c r="A607" s="81">
        <v>2080602</v>
      </c>
      <c r="B607" s="81" t="s">
        <v>488</v>
      </c>
      <c r="C607" s="123"/>
      <c r="D607" s="123"/>
      <c r="E607" s="91"/>
      <c r="F607" s="88"/>
      <c r="G607" s="88"/>
    </row>
    <row r="608" s="54" customFormat="1" customHeight="1" spans="1:7">
      <c r="A608" s="81">
        <v>2080699</v>
      </c>
      <c r="B608" s="81" t="s">
        <v>489</v>
      </c>
      <c r="C608" s="123"/>
      <c r="D608" s="123"/>
      <c r="E608" s="91"/>
      <c r="F608" s="88"/>
      <c r="G608" s="88"/>
    </row>
    <row r="609" s="54" customFormat="1" customHeight="1" spans="1:7">
      <c r="A609" s="81">
        <v>20807</v>
      </c>
      <c r="B609" s="121" t="s">
        <v>490</v>
      </c>
      <c r="C609" s="124">
        <v>4376</v>
      </c>
      <c r="D609" s="124">
        <v>7039</v>
      </c>
      <c r="E609" s="122">
        <f>SUM(E610:E618)</f>
        <v>6703</v>
      </c>
      <c r="F609" s="87">
        <f>E609/D609</f>
        <v>0.952265946867453</v>
      </c>
      <c r="G609" s="87">
        <v>1.15688643424232</v>
      </c>
    </row>
    <row r="610" s="54" customFormat="1" customHeight="1" spans="1:7">
      <c r="A610" s="81">
        <v>2080701</v>
      </c>
      <c r="B610" s="81" t="s">
        <v>491</v>
      </c>
      <c r="C610" s="123"/>
      <c r="D610" s="123"/>
      <c r="E610" s="91"/>
      <c r="F610" s="88"/>
      <c r="G610" s="88"/>
    </row>
    <row r="611" s="54" customFormat="1" customHeight="1" spans="1:7">
      <c r="A611" s="81">
        <v>2080702</v>
      </c>
      <c r="B611" s="81" t="s">
        <v>492</v>
      </c>
      <c r="C611" s="123"/>
      <c r="D611" s="123"/>
      <c r="E611" s="91">
        <v>758</v>
      </c>
      <c r="F611" s="88"/>
      <c r="G611" s="88"/>
    </row>
    <row r="612" s="54" customFormat="1" customHeight="1" spans="1:7">
      <c r="A612" s="81">
        <v>2080704</v>
      </c>
      <c r="B612" s="81" t="s">
        <v>493</v>
      </c>
      <c r="C612" s="123"/>
      <c r="D612" s="123"/>
      <c r="E612" s="91">
        <v>1819</v>
      </c>
      <c r="F612" s="88"/>
      <c r="G612" s="88"/>
    </row>
    <row r="613" s="54" customFormat="1" customHeight="1" spans="1:7">
      <c r="A613" s="81">
        <v>2080705</v>
      </c>
      <c r="B613" s="81" t="s">
        <v>494</v>
      </c>
      <c r="C613" s="123"/>
      <c r="D613" s="123"/>
      <c r="E613" s="91">
        <v>2400</v>
      </c>
      <c r="F613" s="88"/>
      <c r="G613" s="88">
        <v>35.2941176470588</v>
      </c>
    </row>
    <row r="614" s="54" customFormat="1" customHeight="1" spans="1:7">
      <c r="A614" s="81">
        <v>2080709</v>
      </c>
      <c r="B614" s="81" t="s">
        <v>495</v>
      </c>
      <c r="C614" s="123"/>
      <c r="D614" s="123"/>
      <c r="E614" s="91"/>
      <c r="F614" s="88"/>
      <c r="G614" s="88"/>
    </row>
    <row r="615" s="54" customFormat="1" customHeight="1" spans="1:7">
      <c r="A615" s="81">
        <v>2080711</v>
      </c>
      <c r="B615" s="81" t="s">
        <v>496</v>
      </c>
      <c r="C615" s="123"/>
      <c r="D615" s="123"/>
      <c r="E615" s="91">
        <v>287</v>
      </c>
      <c r="F615" s="88"/>
      <c r="G615" s="88"/>
    </row>
    <row r="616" s="54" customFormat="1" customHeight="1" spans="1:7">
      <c r="A616" s="81">
        <v>2080712</v>
      </c>
      <c r="B616" s="81" t="s">
        <v>497</v>
      </c>
      <c r="C616" s="123"/>
      <c r="D616" s="123"/>
      <c r="E616" s="91"/>
      <c r="F616" s="88"/>
      <c r="G616" s="88"/>
    </row>
    <row r="617" s="54" customFormat="1" customHeight="1" spans="1:7">
      <c r="A617" s="81">
        <v>2080713</v>
      </c>
      <c r="B617" s="81" t="s">
        <v>498</v>
      </c>
      <c r="C617" s="123"/>
      <c r="D617" s="123"/>
      <c r="E617" s="91"/>
      <c r="F617" s="88"/>
      <c r="G617" s="88"/>
    </row>
    <row r="618" s="54" customFormat="1" customHeight="1" spans="1:7">
      <c r="A618" s="81">
        <v>2080799</v>
      </c>
      <c r="B618" s="81" t="s">
        <v>499</v>
      </c>
      <c r="C618" s="123"/>
      <c r="D618" s="123"/>
      <c r="E618" s="91">
        <v>1439</v>
      </c>
      <c r="F618" s="88"/>
      <c r="G618" s="88">
        <v>0.251309814879497</v>
      </c>
    </row>
    <row r="619" s="54" customFormat="1" customHeight="1" spans="1:7">
      <c r="A619" s="81">
        <v>20808</v>
      </c>
      <c r="B619" s="121" t="s">
        <v>500</v>
      </c>
      <c r="C619" s="124">
        <v>1310</v>
      </c>
      <c r="D619" s="124">
        <v>1974</v>
      </c>
      <c r="E619" s="122">
        <f>SUM(E620:E627)</f>
        <v>1921</v>
      </c>
      <c r="F619" s="87">
        <f>E619/D619</f>
        <v>0.973150962512665</v>
      </c>
      <c r="G619" s="87">
        <v>1.01479133650291</v>
      </c>
    </row>
    <row r="620" s="54" customFormat="1" customHeight="1" spans="1:7">
      <c r="A620" s="81">
        <v>2080801</v>
      </c>
      <c r="B620" s="81" t="s">
        <v>501</v>
      </c>
      <c r="C620" s="123"/>
      <c r="D620" s="123"/>
      <c r="E620" s="91">
        <v>640</v>
      </c>
      <c r="F620" s="88"/>
      <c r="G620" s="88">
        <v>1.40659340659341</v>
      </c>
    </row>
    <row r="621" s="54" customFormat="1" customHeight="1" spans="1:7">
      <c r="A621" s="81">
        <v>2080802</v>
      </c>
      <c r="B621" s="81" t="s">
        <v>502</v>
      </c>
      <c r="C621" s="123"/>
      <c r="D621" s="123"/>
      <c r="E621" s="91">
        <v>577</v>
      </c>
      <c r="F621" s="88"/>
      <c r="G621" s="88">
        <v>1.01763668430335</v>
      </c>
    </row>
    <row r="622" s="54" customFormat="1" customHeight="1" spans="1:7">
      <c r="A622" s="81">
        <v>2080803</v>
      </c>
      <c r="B622" s="81" t="s">
        <v>503</v>
      </c>
      <c r="C622" s="123"/>
      <c r="D622" s="123"/>
      <c r="E622" s="91"/>
      <c r="F622" s="88"/>
      <c r="G622" s="88"/>
    </row>
    <row r="623" s="54" customFormat="1" customHeight="1" spans="1:7">
      <c r="A623" s="81">
        <v>2080805</v>
      </c>
      <c r="B623" s="81" t="s">
        <v>504</v>
      </c>
      <c r="C623" s="123"/>
      <c r="D623" s="123"/>
      <c r="E623" s="91">
        <v>702</v>
      </c>
      <c r="F623" s="88"/>
      <c r="G623" s="88">
        <v>0.813441483198146</v>
      </c>
    </row>
    <row r="624" s="54" customFormat="1" customHeight="1" spans="1:7">
      <c r="A624" s="81">
        <v>2080806</v>
      </c>
      <c r="B624" s="81" t="s">
        <v>505</v>
      </c>
      <c r="C624" s="123"/>
      <c r="D624" s="123"/>
      <c r="E624" s="91"/>
      <c r="F624" s="88"/>
      <c r="G624" s="88"/>
    </row>
    <row r="625" s="54" customFormat="1" customHeight="1" spans="1:7">
      <c r="A625" s="81">
        <v>2080807</v>
      </c>
      <c r="B625" s="81" t="s">
        <v>506</v>
      </c>
      <c r="C625" s="123"/>
      <c r="D625" s="123"/>
      <c r="E625" s="91"/>
      <c r="F625" s="88"/>
      <c r="G625" s="88"/>
    </row>
    <row r="626" s="54" customFormat="1" customHeight="1" spans="1:7">
      <c r="A626" s="81">
        <v>2080808</v>
      </c>
      <c r="B626" s="81" t="s">
        <v>507</v>
      </c>
      <c r="C626" s="123"/>
      <c r="D626" s="123"/>
      <c r="E626" s="91">
        <v>2</v>
      </c>
      <c r="F626" s="88"/>
      <c r="G626" s="88">
        <v>0.25</v>
      </c>
    </row>
    <row r="627" s="54" customFormat="1" customHeight="1" spans="1:7">
      <c r="A627" s="81">
        <v>2080899</v>
      </c>
      <c r="B627" s="81" t="s">
        <v>508</v>
      </c>
      <c r="C627" s="123"/>
      <c r="D627" s="123"/>
      <c r="E627" s="91"/>
      <c r="F627" s="88"/>
      <c r="G627" s="88"/>
    </row>
    <row r="628" s="54" customFormat="1" customHeight="1" spans="1:7">
      <c r="A628" s="81">
        <v>20809</v>
      </c>
      <c r="B628" s="121" t="s">
        <v>509</v>
      </c>
      <c r="C628" s="124">
        <v>318</v>
      </c>
      <c r="D628" s="124">
        <v>612</v>
      </c>
      <c r="E628" s="122">
        <f>SUM(E629:E634)</f>
        <v>502</v>
      </c>
      <c r="F628" s="87">
        <f>E628/D628</f>
        <v>0.820261437908497</v>
      </c>
      <c r="G628" s="87">
        <v>0.922794117647059</v>
      </c>
    </row>
    <row r="629" s="54" customFormat="1" customHeight="1" spans="1:7">
      <c r="A629" s="81">
        <v>2080901</v>
      </c>
      <c r="B629" s="81" t="s">
        <v>510</v>
      </c>
      <c r="C629" s="123"/>
      <c r="D629" s="123"/>
      <c r="E629" s="91">
        <v>464</v>
      </c>
      <c r="F629" s="88"/>
      <c r="G629" s="88">
        <v>0.908023483365949</v>
      </c>
    </row>
    <row r="630" s="54" customFormat="1" customHeight="1" spans="1:7">
      <c r="A630" s="81">
        <v>2080902</v>
      </c>
      <c r="B630" s="81" t="s">
        <v>511</v>
      </c>
      <c r="C630" s="123"/>
      <c r="D630" s="123"/>
      <c r="E630" s="91"/>
      <c r="F630" s="88"/>
      <c r="G630" s="88"/>
    </row>
    <row r="631" s="54" customFormat="1" customHeight="1" spans="1:7">
      <c r="A631" s="81">
        <v>2080903</v>
      </c>
      <c r="B631" s="81" t="s">
        <v>512</v>
      </c>
      <c r="C631" s="123"/>
      <c r="D631" s="123"/>
      <c r="E631" s="91">
        <v>1</v>
      </c>
      <c r="F631" s="88"/>
      <c r="G631" s="88">
        <v>0.5</v>
      </c>
    </row>
    <row r="632" s="54" customFormat="1" customHeight="1" spans="1:7">
      <c r="A632" s="81">
        <v>2080904</v>
      </c>
      <c r="B632" s="81" t="s">
        <v>513</v>
      </c>
      <c r="C632" s="123"/>
      <c r="D632" s="123"/>
      <c r="E632" s="91">
        <v>36</v>
      </c>
      <c r="F632" s="88"/>
      <c r="G632" s="88">
        <v>1.16129032258065</v>
      </c>
    </row>
    <row r="633" s="54" customFormat="1" customHeight="1" spans="1:7">
      <c r="A633" s="81">
        <v>2080905</v>
      </c>
      <c r="B633" s="81" t="s">
        <v>514</v>
      </c>
      <c r="C633" s="123"/>
      <c r="D633" s="123"/>
      <c r="E633" s="91"/>
      <c r="F633" s="88"/>
      <c r="G633" s="88"/>
    </row>
    <row r="634" s="54" customFormat="1" customHeight="1" spans="1:7">
      <c r="A634" s="81">
        <v>2080999</v>
      </c>
      <c r="B634" s="81" t="s">
        <v>515</v>
      </c>
      <c r="C634" s="123"/>
      <c r="D634" s="123"/>
      <c r="E634" s="91">
        <v>1</v>
      </c>
      <c r="F634" s="88"/>
      <c r="G634" s="88"/>
    </row>
    <row r="635" s="54" customFormat="1" customHeight="1" spans="1:7">
      <c r="A635" s="81">
        <v>20810</v>
      </c>
      <c r="B635" s="121" t="s">
        <v>516</v>
      </c>
      <c r="C635" s="124">
        <v>802</v>
      </c>
      <c r="D635" s="124">
        <v>1127</v>
      </c>
      <c r="E635" s="122">
        <f>SUM(E636:E642)</f>
        <v>654</v>
      </c>
      <c r="F635" s="87">
        <f>E635/D635</f>
        <v>0.580301685891748</v>
      </c>
      <c r="G635" s="87">
        <v>1.24571428571429</v>
      </c>
    </row>
    <row r="636" s="54" customFormat="1" customHeight="1" spans="1:7">
      <c r="A636" s="81">
        <v>2081001</v>
      </c>
      <c r="B636" s="81" t="s">
        <v>517</v>
      </c>
      <c r="C636" s="123"/>
      <c r="D636" s="123"/>
      <c r="E636" s="91">
        <v>120</v>
      </c>
      <c r="F636" s="88"/>
      <c r="G636" s="88">
        <v>0.96</v>
      </c>
    </row>
    <row r="637" s="54" customFormat="1" customHeight="1" spans="1:7">
      <c r="A637" s="81">
        <v>2081002</v>
      </c>
      <c r="B637" s="81" t="s">
        <v>518</v>
      </c>
      <c r="C637" s="123"/>
      <c r="D637" s="123"/>
      <c r="E637" s="91">
        <v>423</v>
      </c>
      <c r="F637" s="88"/>
      <c r="G637" s="88">
        <v>1.15258855585831</v>
      </c>
    </row>
    <row r="638" s="54" customFormat="1" customHeight="1" spans="1:7">
      <c r="A638" s="81">
        <v>2081003</v>
      </c>
      <c r="B638" s="81" t="s">
        <v>519</v>
      </c>
      <c r="C638" s="123"/>
      <c r="D638" s="123"/>
      <c r="E638" s="91"/>
      <c r="F638" s="88"/>
      <c r="G638" s="88"/>
    </row>
    <row r="639" s="54" customFormat="1" customHeight="1" spans="1:7">
      <c r="A639" s="81">
        <v>2081004</v>
      </c>
      <c r="B639" s="81" t="s">
        <v>520</v>
      </c>
      <c r="C639" s="123"/>
      <c r="D639" s="123"/>
      <c r="E639" s="91">
        <v>111</v>
      </c>
      <c r="F639" s="88"/>
      <c r="G639" s="88">
        <v>3.36363636363636</v>
      </c>
    </row>
    <row r="640" s="54" customFormat="1" customHeight="1" spans="1:7">
      <c r="A640" s="81">
        <v>2081005</v>
      </c>
      <c r="B640" s="81" t="s">
        <v>521</v>
      </c>
      <c r="C640" s="123"/>
      <c r="D640" s="123"/>
      <c r="E640" s="91"/>
      <c r="F640" s="88"/>
      <c r="G640" s="88"/>
    </row>
    <row r="641" s="54" customFormat="1" customHeight="1" spans="1:7">
      <c r="A641" s="81">
        <v>2081006</v>
      </c>
      <c r="B641" s="81" t="s">
        <v>522</v>
      </c>
      <c r="C641" s="123"/>
      <c r="D641" s="123"/>
      <c r="E641" s="91"/>
      <c r="F641" s="88"/>
      <c r="G641" s="88"/>
    </row>
    <row r="642" s="54" customFormat="1" customHeight="1" spans="1:7">
      <c r="A642" s="81">
        <v>2081099</v>
      </c>
      <c r="B642" s="81" t="s">
        <v>523</v>
      </c>
      <c r="C642" s="123"/>
      <c r="D642" s="123"/>
      <c r="E642" s="91"/>
      <c r="F642" s="88"/>
      <c r="G642" s="88"/>
    </row>
    <row r="643" s="54" customFormat="1" customHeight="1" spans="1:7">
      <c r="A643" s="81">
        <v>20811</v>
      </c>
      <c r="B643" s="121" t="s">
        <v>524</v>
      </c>
      <c r="C643" s="124">
        <v>1175</v>
      </c>
      <c r="D643" s="124">
        <v>2276</v>
      </c>
      <c r="E643" s="122">
        <f>SUM(E644:E651)</f>
        <v>2061</v>
      </c>
      <c r="F643" s="87">
        <f>E643/D643</f>
        <v>0.905536028119508</v>
      </c>
      <c r="G643" s="87">
        <v>1.2024504084014</v>
      </c>
    </row>
    <row r="644" s="54" customFormat="1" customHeight="1" spans="1:7">
      <c r="A644" s="81">
        <v>2081101</v>
      </c>
      <c r="B644" s="81" t="s">
        <v>81</v>
      </c>
      <c r="C644" s="123"/>
      <c r="D644" s="123"/>
      <c r="E644" s="91">
        <v>73</v>
      </c>
      <c r="F644" s="88"/>
      <c r="G644" s="88">
        <v>1.37735849056604</v>
      </c>
    </row>
    <row r="645" s="54" customFormat="1" customHeight="1" spans="1:7">
      <c r="A645" s="81">
        <v>2081102</v>
      </c>
      <c r="B645" s="81" t="s">
        <v>82</v>
      </c>
      <c r="C645" s="123"/>
      <c r="D645" s="123"/>
      <c r="E645" s="91"/>
      <c r="F645" s="88"/>
      <c r="G645" s="88"/>
    </row>
    <row r="646" s="54" customFormat="1" customHeight="1" spans="1:7">
      <c r="A646" s="81">
        <v>2081103</v>
      </c>
      <c r="B646" s="81" t="s">
        <v>83</v>
      </c>
      <c r="C646" s="123"/>
      <c r="D646" s="123"/>
      <c r="E646" s="91"/>
      <c r="F646" s="88"/>
      <c r="G646" s="88"/>
    </row>
    <row r="647" s="54" customFormat="1" customHeight="1" spans="1:7">
      <c r="A647" s="81">
        <v>2081104</v>
      </c>
      <c r="B647" s="81" t="s">
        <v>525</v>
      </c>
      <c r="C647" s="123"/>
      <c r="D647" s="123"/>
      <c r="E647" s="91">
        <v>170</v>
      </c>
      <c r="F647" s="88"/>
      <c r="G647" s="88">
        <v>0.890052356020942</v>
      </c>
    </row>
    <row r="648" s="54" customFormat="1" customHeight="1" spans="1:7">
      <c r="A648" s="81">
        <v>2081105</v>
      </c>
      <c r="B648" s="81" t="s">
        <v>526</v>
      </c>
      <c r="C648" s="123"/>
      <c r="D648" s="123"/>
      <c r="E648" s="91">
        <v>156</v>
      </c>
      <c r="F648" s="88"/>
      <c r="G648" s="88">
        <v>0.876404494382023</v>
      </c>
    </row>
    <row r="649" s="54" customFormat="1" customHeight="1" spans="1:7">
      <c r="A649" s="81">
        <v>2081106</v>
      </c>
      <c r="B649" s="81" t="s">
        <v>527</v>
      </c>
      <c r="C649" s="123"/>
      <c r="D649" s="123"/>
      <c r="E649" s="91">
        <v>3</v>
      </c>
      <c r="F649" s="88"/>
      <c r="G649" s="88">
        <v>0.2</v>
      </c>
    </row>
    <row r="650" s="54" customFormat="1" customHeight="1" spans="1:7">
      <c r="A650" s="81">
        <v>2081107</v>
      </c>
      <c r="B650" s="81" t="s">
        <v>528</v>
      </c>
      <c r="C650" s="123"/>
      <c r="D650" s="123"/>
      <c r="E650" s="91">
        <v>554</v>
      </c>
      <c r="F650" s="88"/>
      <c r="G650" s="88">
        <v>1.37128712871287</v>
      </c>
    </row>
    <row r="651" s="54" customFormat="1" customHeight="1" spans="1:7">
      <c r="A651" s="81">
        <v>2081199</v>
      </c>
      <c r="B651" s="81" t="s">
        <v>529</v>
      </c>
      <c r="C651" s="123"/>
      <c r="D651" s="123"/>
      <c r="E651" s="91">
        <v>1105</v>
      </c>
      <c r="F651" s="88"/>
      <c r="G651" s="88">
        <v>1.26575028636884</v>
      </c>
    </row>
    <row r="652" s="54" customFormat="1" customHeight="1" spans="1:7">
      <c r="A652" s="81">
        <v>20816</v>
      </c>
      <c r="B652" s="121" t="s">
        <v>530</v>
      </c>
      <c r="C652" s="124">
        <v>33</v>
      </c>
      <c r="D652" s="124">
        <v>40</v>
      </c>
      <c r="E652" s="122">
        <f>SUM(E653:E657)</f>
        <v>40</v>
      </c>
      <c r="F652" s="87">
        <f>E652/D652</f>
        <v>1</v>
      </c>
      <c r="G652" s="87">
        <v>1.14285714285714</v>
      </c>
    </row>
    <row r="653" s="54" customFormat="1" customHeight="1" spans="1:7">
      <c r="A653" s="81">
        <v>2081601</v>
      </c>
      <c r="B653" s="81" t="s">
        <v>81</v>
      </c>
      <c r="C653" s="123"/>
      <c r="D653" s="123"/>
      <c r="E653" s="91"/>
      <c r="F653" s="88"/>
      <c r="G653" s="88"/>
    </row>
    <row r="654" s="54" customFormat="1" customHeight="1" spans="1:7">
      <c r="A654" s="81">
        <v>2081602</v>
      </c>
      <c r="B654" s="81" t="s">
        <v>82</v>
      </c>
      <c r="C654" s="123"/>
      <c r="D654" s="123"/>
      <c r="E654" s="91"/>
      <c r="F654" s="88"/>
      <c r="G654" s="88"/>
    </row>
    <row r="655" s="54" customFormat="1" customHeight="1" spans="1:7">
      <c r="A655" s="81">
        <v>2081603</v>
      </c>
      <c r="B655" s="81" t="s">
        <v>83</v>
      </c>
      <c r="C655" s="123"/>
      <c r="D655" s="123"/>
      <c r="E655" s="91"/>
      <c r="F655" s="88"/>
      <c r="G655" s="88"/>
    </row>
    <row r="656" s="54" customFormat="1" customHeight="1" spans="1:7">
      <c r="A656" s="81">
        <v>2081650</v>
      </c>
      <c r="B656" s="81" t="s">
        <v>90</v>
      </c>
      <c r="C656" s="123"/>
      <c r="D656" s="123"/>
      <c r="E656" s="91">
        <v>31</v>
      </c>
      <c r="F656" s="88"/>
      <c r="G656" s="88">
        <v>1.14814814814815</v>
      </c>
    </row>
    <row r="657" s="54" customFormat="1" customHeight="1" spans="1:7">
      <c r="A657" s="81">
        <v>2081699</v>
      </c>
      <c r="B657" s="81" t="s">
        <v>531</v>
      </c>
      <c r="C657" s="123"/>
      <c r="D657" s="123"/>
      <c r="E657" s="91">
        <v>9</v>
      </c>
      <c r="F657" s="88"/>
      <c r="G657" s="88">
        <v>1.125</v>
      </c>
    </row>
    <row r="658" s="54" customFormat="1" customHeight="1" spans="1:7">
      <c r="A658" s="81">
        <v>20819</v>
      </c>
      <c r="B658" s="121" t="s">
        <v>532</v>
      </c>
      <c r="C658" s="124">
        <v>3145</v>
      </c>
      <c r="D658" s="124">
        <v>4989</v>
      </c>
      <c r="E658" s="122">
        <f>SUM(E659:E660)</f>
        <v>4973</v>
      </c>
      <c r="F658" s="87">
        <f>E658/D658</f>
        <v>0.996792944477851</v>
      </c>
      <c r="G658" s="87">
        <v>1.07874186550976</v>
      </c>
    </row>
    <row r="659" s="54" customFormat="1" customHeight="1" spans="1:7">
      <c r="A659" s="81">
        <v>2081901</v>
      </c>
      <c r="B659" s="81" t="s">
        <v>533</v>
      </c>
      <c r="C659" s="123"/>
      <c r="D659" s="123"/>
      <c r="E659" s="91">
        <v>3846</v>
      </c>
      <c r="F659" s="88"/>
      <c r="G659" s="88">
        <v>1.08982714650043</v>
      </c>
    </row>
    <row r="660" s="54" customFormat="1" customHeight="1" spans="1:7">
      <c r="A660" s="81">
        <v>2081902</v>
      </c>
      <c r="B660" s="81" t="s">
        <v>534</v>
      </c>
      <c r="C660" s="123"/>
      <c r="D660" s="123"/>
      <c r="E660" s="91">
        <v>1127</v>
      </c>
      <c r="F660" s="88"/>
      <c r="G660" s="88">
        <v>1.04255319148936</v>
      </c>
    </row>
    <row r="661" s="54" customFormat="1" customHeight="1" spans="1:7">
      <c r="A661" s="81">
        <v>20820</v>
      </c>
      <c r="B661" s="121" t="s">
        <v>535</v>
      </c>
      <c r="C661" s="124">
        <v>250</v>
      </c>
      <c r="D661" s="124">
        <v>263</v>
      </c>
      <c r="E661" s="122">
        <f>SUM(E662:E663)</f>
        <v>191</v>
      </c>
      <c r="F661" s="87">
        <f>E661/D661</f>
        <v>0.726235741444867</v>
      </c>
      <c r="G661" s="87">
        <v>0.892523364485981</v>
      </c>
    </row>
    <row r="662" s="54" customFormat="1" customHeight="1" spans="1:7">
      <c r="A662" s="81">
        <v>2082001</v>
      </c>
      <c r="B662" s="81" t="s">
        <v>536</v>
      </c>
      <c r="C662" s="123"/>
      <c r="D662" s="123"/>
      <c r="E662" s="91">
        <v>191</v>
      </c>
      <c r="F662" s="88"/>
      <c r="G662" s="88">
        <v>0.892523364485981</v>
      </c>
    </row>
    <row r="663" s="54" customFormat="1" customHeight="1" spans="1:7">
      <c r="A663" s="81">
        <v>2082002</v>
      </c>
      <c r="B663" s="81" t="s">
        <v>537</v>
      </c>
      <c r="C663" s="123"/>
      <c r="D663" s="123"/>
      <c r="E663" s="91"/>
      <c r="F663" s="88"/>
      <c r="G663" s="88"/>
    </row>
    <row r="664" s="54" customFormat="1" customHeight="1" spans="1:7">
      <c r="A664" s="81">
        <v>20821</v>
      </c>
      <c r="B664" s="121" t="s">
        <v>538</v>
      </c>
      <c r="C664" s="124">
        <v>227</v>
      </c>
      <c r="D664" s="124">
        <v>344</v>
      </c>
      <c r="E664" s="122">
        <f>SUM(E665:E666)</f>
        <v>340</v>
      </c>
      <c r="F664" s="87">
        <f>E664/D664</f>
        <v>0.988372093023256</v>
      </c>
      <c r="G664" s="87">
        <v>1.70854271356784</v>
      </c>
    </row>
    <row r="665" s="54" customFormat="1" customHeight="1" spans="1:7">
      <c r="A665" s="81">
        <v>2082101</v>
      </c>
      <c r="B665" s="81" t="s">
        <v>539</v>
      </c>
      <c r="C665" s="123"/>
      <c r="D665" s="123"/>
      <c r="E665" s="91">
        <v>293</v>
      </c>
      <c r="F665" s="88"/>
      <c r="G665" s="88">
        <v>1.78658536585366</v>
      </c>
    </row>
    <row r="666" s="54" customFormat="1" customHeight="1" spans="1:7">
      <c r="A666" s="81">
        <v>2082102</v>
      </c>
      <c r="B666" s="81" t="s">
        <v>540</v>
      </c>
      <c r="C666" s="123"/>
      <c r="D666" s="123"/>
      <c r="E666" s="91">
        <v>47</v>
      </c>
      <c r="F666" s="88"/>
      <c r="G666" s="88">
        <v>1.34285714285714</v>
      </c>
    </row>
    <row r="667" s="54" customFormat="1" customHeight="1" spans="1:7">
      <c r="A667" s="81">
        <v>20824</v>
      </c>
      <c r="B667" s="121" t="s">
        <v>541</v>
      </c>
      <c r="C667" s="123"/>
      <c r="D667" s="123"/>
      <c r="E667" s="91"/>
      <c r="F667" s="88"/>
      <c r="G667" s="88"/>
    </row>
    <row r="668" s="54" customFormat="1" customHeight="1" spans="1:7">
      <c r="A668" s="81">
        <v>2082401</v>
      </c>
      <c r="B668" s="81" t="s">
        <v>542</v>
      </c>
      <c r="C668" s="123"/>
      <c r="D668" s="123"/>
      <c r="E668" s="91"/>
      <c r="F668" s="88"/>
      <c r="G668" s="88"/>
    </row>
    <row r="669" s="54" customFormat="1" customHeight="1" spans="1:7">
      <c r="A669" s="81">
        <v>2082402</v>
      </c>
      <c r="B669" s="81" t="s">
        <v>543</v>
      </c>
      <c r="C669" s="123"/>
      <c r="D669" s="123"/>
      <c r="E669" s="91"/>
      <c r="F669" s="88"/>
      <c r="G669" s="88"/>
    </row>
    <row r="670" s="54" customFormat="1" customHeight="1" spans="1:7">
      <c r="A670" s="81">
        <v>20825</v>
      </c>
      <c r="B670" s="121" t="s">
        <v>544</v>
      </c>
      <c r="C670" s="124"/>
      <c r="D670" s="124"/>
      <c r="E670" s="122"/>
      <c r="F670" s="87"/>
      <c r="G670" s="87"/>
    </row>
    <row r="671" s="54" customFormat="1" customHeight="1" spans="1:7">
      <c r="A671" s="81">
        <v>2082501</v>
      </c>
      <c r="B671" s="81" t="s">
        <v>545</v>
      </c>
      <c r="C671" s="123"/>
      <c r="D671" s="123"/>
      <c r="E671" s="91"/>
      <c r="F671" s="88"/>
      <c r="G671" s="88"/>
    </row>
    <row r="672" s="54" customFormat="1" customHeight="1" spans="1:7">
      <c r="A672" s="81">
        <v>2082502</v>
      </c>
      <c r="B672" s="81" t="s">
        <v>546</v>
      </c>
      <c r="C672" s="123"/>
      <c r="D672" s="123"/>
      <c r="E672" s="91"/>
      <c r="F672" s="88"/>
      <c r="G672" s="88"/>
    </row>
    <row r="673" s="54" customFormat="1" customHeight="1" spans="1:7">
      <c r="A673" s="81">
        <v>20826</v>
      </c>
      <c r="B673" s="121" t="s">
        <v>547</v>
      </c>
      <c r="C673" s="124">
        <v>1590</v>
      </c>
      <c r="D673" s="124">
        <v>4224</v>
      </c>
      <c r="E673" s="122">
        <f>SUM(E674:E676)</f>
        <v>4224</v>
      </c>
      <c r="F673" s="87">
        <f>E673/D673</f>
        <v>1</v>
      </c>
      <c r="G673" s="87">
        <v>1.56155268022181</v>
      </c>
    </row>
    <row r="674" s="54" customFormat="1" customHeight="1" spans="1:7">
      <c r="A674" s="81">
        <v>2082601</v>
      </c>
      <c r="B674" s="81" t="s">
        <v>548</v>
      </c>
      <c r="C674" s="123"/>
      <c r="D674" s="123"/>
      <c r="E674" s="91">
        <v>4126</v>
      </c>
      <c r="F674" s="88"/>
      <c r="G674" s="88">
        <v>1.57180952380952</v>
      </c>
    </row>
    <row r="675" s="54" customFormat="1" customHeight="1" spans="1:7">
      <c r="A675" s="81">
        <v>2082602</v>
      </c>
      <c r="B675" s="81" t="s">
        <v>549</v>
      </c>
      <c r="C675" s="123"/>
      <c r="D675" s="123"/>
      <c r="E675" s="91">
        <v>98</v>
      </c>
      <c r="F675" s="88"/>
      <c r="G675" s="88">
        <v>1.225</v>
      </c>
    </row>
    <row r="676" s="54" customFormat="1" customHeight="1" spans="1:7">
      <c r="A676" s="81">
        <v>2082699</v>
      </c>
      <c r="B676" s="81" t="s">
        <v>550</v>
      </c>
      <c r="C676" s="123"/>
      <c r="D676" s="123"/>
      <c r="E676" s="91"/>
      <c r="F676" s="88"/>
      <c r="G676" s="88"/>
    </row>
    <row r="677" s="54" customFormat="1" customHeight="1" spans="1:7">
      <c r="A677" s="81">
        <v>20827</v>
      </c>
      <c r="B677" s="121" t="s">
        <v>551</v>
      </c>
      <c r="C677" s="123"/>
      <c r="D677" s="123"/>
      <c r="E677" s="91"/>
      <c r="F677" s="88"/>
      <c r="G677" s="88"/>
    </row>
    <row r="678" s="54" customFormat="1" customHeight="1" spans="1:7">
      <c r="A678" s="81">
        <v>2082701</v>
      </c>
      <c r="B678" s="81" t="s">
        <v>552</v>
      </c>
      <c r="C678" s="123"/>
      <c r="D678" s="123"/>
      <c r="E678" s="91"/>
      <c r="F678" s="88"/>
      <c r="G678" s="88"/>
    </row>
    <row r="679" s="54" customFormat="1" customHeight="1" spans="1:7">
      <c r="A679" s="81">
        <v>2082702</v>
      </c>
      <c r="B679" s="81" t="s">
        <v>553</v>
      </c>
      <c r="C679" s="123"/>
      <c r="D679" s="123"/>
      <c r="E679" s="91"/>
      <c r="F679" s="88"/>
      <c r="G679" s="88"/>
    </row>
    <row r="680" s="54" customFormat="1" customHeight="1" spans="1:7">
      <c r="A680" s="81">
        <v>2082799</v>
      </c>
      <c r="B680" s="81" t="s">
        <v>554</v>
      </c>
      <c r="C680" s="123"/>
      <c r="D680" s="123"/>
      <c r="E680" s="91"/>
      <c r="F680" s="88"/>
      <c r="G680" s="88"/>
    </row>
    <row r="681" s="54" customFormat="1" customHeight="1" spans="1:7">
      <c r="A681" s="81">
        <v>20828</v>
      </c>
      <c r="B681" s="121" t="s">
        <v>555</v>
      </c>
      <c r="C681" s="124">
        <v>226</v>
      </c>
      <c r="D681" s="124">
        <v>257</v>
      </c>
      <c r="E681" s="122">
        <f>SUM(E682:E689)</f>
        <v>254</v>
      </c>
      <c r="F681" s="87">
        <f>E681/D681</f>
        <v>0.988326848249027</v>
      </c>
      <c r="G681" s="87">
        <v>1.3804347826087</v>
      </c>
    </row>
    <row r="682" s="54" customFormat="1" customHeight="1" spans="1:7">
      <c r="A682" s="81">
        <v>2082801</v>
      </c>
      <c r="B682" s="81" t="s">
        <v>81</v>
      </c>
      <c r="C682" s="123"/>
      <c r="D682" s="123"/>
      <c r="E682" s="91">
        <v>72</v>
      </c>
      <c r="F682" s="88"/>
      <c r="G682" s="88">
        <v>0.857142857142857</v>
      </c>
    </row>
    <row r="683" s="54" customFormat="1" customHeight="1" spans="1:7">
      <c r="A683" s="81">
        <v>2082802</v>
      </c>
      <c r="B683" s="81" t="s">
        <v>82</v>
      </c>
      <c r="C683" s="123"/>
      <c r="D683" s="123"/>
      <c r="E683" s="91"/>
      <c r="F683" s="88"/>
      <c r="G683" s="88"/>
    </row>
    <row r="684" s="54" customFormat="1" customHeight="1" spans="1:7">
      <c r="A684" s="81">
        <v>2082803</v>
      </c>
      <c r="B684" s="81" t="s">
        <v>83</v>
      </c>
      <c r="C684" s="123"/>
      <c r="D684" s="123"/>
      <c r="E684" s="91"/>
      <c r="F684" s="88"/>
      <c r="G684" s="88"/>
    </row>
    <row r="685" s="54" customFormat="1" customHeight="1" spans="1:7">
      <c r="A685" s="81">
        <v>2082804</v>
      </c>
      <c r="B685" s="81" t="s">
        <v>556</v>
      </c>
      <c r="C685" s="123"/>
      <c r="D685" s="123"/>
      <c r="E685" s="91">
        <v>66</v>
      </c>
      <c r="F685" s="88"/>
      <c r="G685" s="88">
        <v>4.4</v>
      </c>
    </row>
    <row r="686" s="54" customFormat="1" customHeight="1" spans="1:7">
      <c r="A686" s="81">
        <v>2082805</v>
      </c>
      <c r="B686" s="81" t="s">
        <v>557</v>
      </c>
      <c r="C686" s="123"/>
      <c r="D686" s="123"/>
      <c r="E686" s="91"/>
      <c r="F686" s="88"/>
      <c r="G686" s="88"/>
    </row>
    <row r="687" s="54" customFormat="1" customHeight="1" spans="1:7">
      <c r="A687" s="81">
        <v>2082806</v>
      </c>
      <c r="B687" s="81" t="s">
        <v>122</v>
      </c>
      <c r="C687" s="123"/>
      <c r="D687" s="123"/>
      <c r="E687" s="91"/>
      <c r="F687" s="88"/>
      <c r="G687" s="88"/>
    </row>
    <row r="688" s="54" customFormat="1" customHeight="1" spans="1:7">
      <c r="A688" s="81">
        <v>2082850</v>
      </c>
      <c r="B688" s="81" t="s">
        <v>90</v>
      </c>
      <c r="C688" s="123"/>
      <c r="D688" s="123"/>
      <c r="E688" s="91">
        <v>80</v>
      </c>
      <c r="F688" s="88"/>
      <c r="G688" s="88">
        <v>1.29032258064516</v>
      </c>
    </row>
    <row r="689" s="54" customFormat="1" customHeight="1" spans="1:7">
      <c r="A689" s="81">
        <v>2082899</v>
      </c>
      <c r="B689" s="81" t="s">
        <v>558</v>
      </c>
      <c r="C689" s="123"/>
      <c r="D689" s="123"/>
      <c r="E689" s="91">
        <v>36</v>
      </c>
      <c r="F689" s="88"/>
      <c r="G689" s="88">
        <v>1.56521739130435</v>
      </c>
    </row>
    <row r="690" s="54" customFormat="1" customHeight="1" spans="1:7">
      <c r="A690" s="81">
        <v>20830</v>
      </c>
      <c r="B690" s="121" t="s">
        <v>559</v>
      </c>
      <c r="C690" s="123"/>
      <c r="D690" s="123"/>
      <c r="E690" s="91"/>
      <c r="F690" s="88"/>
      <c r="G690" s="88"/>
    </row>
    <row r="691" s="54" customFormat="1" customHeight="1" spans="1:7">
      <c r="A691" s="81">
        <v>2083001</v>
      </c>
      <c r="B691" s="81" t="s">
        <v>560</v>
      </c>
      <c r="C691" s="123"/>
      <c r="D691" s="123"/>
      <c r="E691" s="91"/>
      <c r="F691" s="88"/>
      <c r="G691" s="88"/>
    </row>
    <row r="692" s="54" customFormat="1" customHeight="1" spans="1:7">
      <c r="A692" s="81">
        <v>2083099</v>
      </c>
      <c r="B692" s="81" t="s">
        <v>561</v>
      </c>
      <c r="C692" s="123"/>
      <c r="D692" s="123"/>
      <c r="E692" s="91"/>
      <c r="F692" s="88"/>
      <c r="G692" s="88"/>
    </row>
    <row r="693" s="54" customFormat="1" customHeight="1" spans="1:7">
      <c r="A693" s="81">
        <v>20899</v>
      </c>
      <c r="B693" s="121" t="s">
        <v>562</v>
      </c>
      <c r="C693" s="124">
        <v>101</v>
      </c>
      <c r="D693" s="124">
        <v>96</v>
      </c>
      <c r="E693" s="122">
        <f>E694</f>
        <v>96</v>
      </c>
      <c r="F693" s="87">
        <f>E693/D693</f>
        <v>1</v>
      </c>
      <c r="G693" s="87">
        <v>0.0731150038080731</v>
      </c>
    </row>
    <row r="694" s="54" customFormat="1" customHeight="1" spans="1:7">
      <c r="A694" s="81">
        <v>2089999</v>
      </c>
      <c r="B694" s="81" t="s">
        <v>563</v>
      </c>
      <c r="C694" s="123"/>
      <c r="D694" s="123"/>
      <c r="E694" s="91">
        <v>96</v>
      </c>
      <c r="F694" s="88"/>
      <c r="G694" s="88">
        <v>0.0731150038080731</v>
      </c>
    </row>
    <row r="695" s="54" customFormat="1" customHeight="1" spans="1:7">
      <c r="A695" s="81">
        <v>210</v>
      </c>
      <c r="B695" s="121" t="s">
        <v>564</v>
      </c>
      <c r="C695" s="146">
        <f>SUM(C696,C701,C716,C720,C732,C736,C741,C745,C749,C752,C761,C768,C776,C773)</f>
        <v>8824</v>
      </c>
      <c r="D695" s="146">
        <f>SUM(D696,D701,D716,D720,D732,D736,D741,D745,D749,D752,D761,D768,D776,D773)</f>
        <v>12825</v>
      </c>
      <c r="E695" s="146">
        <f>SUM(E696,E701,E716,E720,E732,E736,E741,E745,E749,E752,E761,E768,E776,E773)</f>
        <v>12127</v>
      </c>
      <c r="F695" s="87">
        <f>E695/D695</f>
        <v>0.945575048732944</v>
      </c>
      <c r="G695" s="87">
        <v>1.35210168357676</v>
      </c>
    </row>
    <row r="696" s="54" customFormat="1" customHeight="1" spans="1:7">
      <c r="A696" s="81">
        <v>21001</v>
      </c>
      <c r="B696" s="121" t="s">
        <v>565</v>
      </c>
      <c r="C696" s="124">
        <v>151</v>
      </c>
      <c r="D696" s="124">
        <v>151</v>
      </c>
      <c r="E696" s="122">
        <f>SUM(E697:E700)</f>
        <v>145</v>
      </c>
      <c r="F696" s="87">
        <f>E696/D696</f>
        <v>0.960264900662252</v>
      </c>
      <c r="G696" s="87">
        <v>0.402777777777778</v>
      </c>
    </row>
    <row r="697" s="54" customFormat="1" customHeight="1" spans="1:7">
      <c r="A697" s="81">
        <v>2100101</v>
      </c>
      <c r="B697" s="81" t="s">
        <v>81</v>
      </c>
      <c r="C697" s="123"/>
      <c r="D697" s="123"/>
      <c r="E697" s="91">
        <v>78</v>
      </c>
      <c r="F697" s="88"/>
      <c r="G697" s="88">
        <v>1.01298701298701</v>
      </c>
    </row>
    <row r="698" s="54" customFormat="1" customHeight="1" spans="1:7">
      <c r="A698" s="81">
        <v>2100102</v>
      </c>
      <c r="B698" s="81" t="s">
        <v>82</v>
      </c>
      <c r="C698" s="123"/>
      <c r="D698" s="123"/>
      <c r="E698" s="91">
        <v>13</v>
      </c>
      <c r="F698" s="88"/>
      <c r="G698" s="88">
        <v>6.5</v>
      </c>
    </row>
    <row r="699" s="54" customFormat="1" customHeight="1" spans="1:7">
      <c r="A699" s="81">
        <v>2100103</v>
      </c>
      <c r="B699" s="81" t="s">
        <v>83</v>
      </c>
      <c r="C699" s="123"/>
      <c r="D699" s="123"/>
      <c r="E699" s="91"/>
      <c r="F699" s="88"/>
      <c r="G699" s="88"/>
    </row>
    <row r="700" s="54" customFormat="1" customHeight="1" spans="1:7">
      <c r="A700" s="81">
        <v>2100199</v>
      </c>
      <c r="B700" s="81" t="s">
        <v>566</v>
      </c>
      <c r="C700" s="123"/>
      <c r="D700" s="123"/>
      <c r="E700" s="91">
        <v>54</v>
      </c>
      <c r="F700" s="88"/>
      <c r="G700" s="88">
        <v>0.192170818505338</v>
      </c>
    </row>
    <row r="701" s="54" customFormat="1" customHeight="1" spans="1:7">
      <c r="A701" s="81">
        <v>21002</v>
      </c>
      <c r="B701" s="121" t="s">
        <v>567</v>
      </c>
      <c r="C701" s="124">
        <v>78</v>
      </c>
      <c r="D701" s="124">
        <v>76</v>
      </c>
      <c r="E701" s="122">
        <f>SUM(E702:E715)</f>
        <v>34</v>
      </c>
      <c r="F701" s="87">
        <f>E701/D701</f>
        <v>0.447368421052632</v>
      </c>
      <c r="G701" s="87">
        <v>8.5</v>
      </c>
    </row>
    <row r="702" s="54" customFormat="1" customHeight="1" spans="1:7">
      <c r="A702" s="81">
        <v>2100201</v>
      </c>
      <c r="B702" s="81" t="s">
        <v>568</v>
      </c>
      <c r="C702" s="123"/>
      <c r="D702" s="123"/>
      <c r="E702" s="91">
        <v>11</v>
      </c>
      <c r="F702" s="88"/>
      <c r="G702" s="88"/>
    </row>
    <row r="703" s="54" customFormat="1" customHeight="1" spans="1:7">
      <c r="A703" s="81">
        <v>2100202</v>
      </c>
      <c r="B703" s="81" t="s">
        <v>569</v>
      </c>
      <c r="C703" s="123"/>
      <c r="D703" s="123"/>
      <c r="E703" s="91"/>
      <c r="F703" s="88"/>
      <c r="G703" s="88"/>
    </row>
    <row r="704" s="54" customFormat="1" customHeight="1" spans="1:7">
      <c r="A704" s="81">
        <v>2100203</v>
      </c>
      <c r="B704" s="81" t="s">
        <v>570</v>
      </c>
      <c r="C704" s="123"/>
      <c r="D704" s="123"/>
      <c r="E704" s="91"/>
      <c r="F704" s="88"/>
      <c r="G704" s="88"/>
    </row>
    <row r="705" s="54" customFormat="1" customHeight="1" spans="1:7">
      <c r="A705" s="81">
        <v>2100204</v>
      </c>
      <c r="B705" s="81" t="s">
        <v>571</v>
      </c>
      <c r="C705" s="123"/>
      <c r="D705" s="123"/>
      <c r="E705" s="91"/>
      <c r="F705" s="88"/>
      <c r="G705" s="88"/>
    </row>
    <row r="706" s="54" customFormat="1" customHeight="1" spans="1:7">
      <c r="A706" s="81">
        <v>2100205</v>
      </c>
      <c r="B706" s="81" t="s">
        <v>572</v>
      </c>
      <c r="C706" s="123"/>
      <c r="D706" s="123"/>
      <c r="E706" s="91"/>
      <c r="F706" s="88"/>
      <c r="G706" s="88"/>
    </row>
    <row r="707" s="54" customFormat="1" customHeight="1" spans="1:7">
      <c r="A707" s="81">
        <v>2100206</v>
      </c>
      <c r="B707" s="81" t="s">
        <v>573</v>
      </c>
      <c r="C707" s="123"/>
      <c r="D707" s="123"/>
      <c r="E707" s="91"/>
      <c r="F707" s="88"/>
      <c r="G707" s="88"/>
    </row>
    <row r="708" s="54" customFormat="1" customHeight="1" spans="1:7">
      <c r="A708" s="81">
        <v>2100207</v>
      </c>
      <c r="B708" s="81" t="s">
        <v>574</v>
      </c>
      <c r="C708" s="123"/>
      <c r="D708" s="123"/>
      <c r="E708" s="91"/>
      <c r="F708" s="88"/>
      <c r="G708" s="88"/>
    </row>
    <row r="709" s="54" customFormat="1" customHeight="1" spans="1:7">
      <c r="A709" s="81">
        <v>2100208</v>
      </c>
      <c r="B709" s="81" t="s">
        <v>575</v>
      </c>
      <c r="C709" s="123"/>
      <c r="D709" s="123"/>
      <c r="E709" s="91"/>
      <c r="F709" s="88"/>
      <c r="G709" s="88"/>
    </row>
    <row r="710" s="54" customFormat="1" customHeight="1" spans="1:7">
      <c r="A710" s="81">
        <v>2100209</v>
      </c>
      <c r="B710" s="81" t="s">
        <v>576</v>
      </c>
      <c r="C710" s="123"/>
      <c r="D710" s="123"/>
      <c r="E710" s="91"/>
      <c r="F710" s="88"/>
      <c r="G710" s="88"/>
    </row>
    <row r="711" s="54" customFormat="1" customHeight="1" spans="1:7">
      <c r="A711" s="81">
        <v>2100210</v>
      </c>
      <c r="B711" s="81" t="s">
        <v>577</v>
      </c>
      <c r="C711" s="123"/>
      <c r="D711" s="123"/>
      <c r="E711" s="91"/>
      <c r="F711" s="88"/>
      <c r="G711" s="88"/>
    </row>
    <row r="712" s="54" customFormat="1" customHeight="1" spans="1:7">
      <c r="A712" s="81">
        <v>2100211</v>
      </c>
      <c r="B712" s="81" t="s">
        <v>578</v>
      </c>
      <c r="C712" s="123"/>
      <c r="D712" s="123"/>
      <c r="E712" s="91"/>
      <c r="F712" s="88"/>
      <c r="G712" s="88"/>
    </row>
    <row r="713" s="54" customFormat="1" customHeight="1" spans="1:7">
      <c r="A713" s="81">
        <v>2100212</v>
      </c>
      <c r="B713" s="81" t="s">
        <v>579</v>
      </c>
      <c r="C713" s="123"/>
      <c r="D713" s="123"/>
      <c r="E713" s="91"/>
      <c r="F713" s="88"/>
      <c r="G713" s="88"/>
    </row>
    <row r="714" s="54" customFormat="1" customHeight="1" spans="1:7">
      <c r="A714" s="81">
        <v>2100213</v>
      </c>
      <c r="B714" s="81" t="s">
        <v>580</v>
      </c>
      <c r="C714" s="123"/>
      <c r="D714" s="123"/>
      <c r="E714" s="91"/>
      <c r="F714" s="88"/>
      <c r="G714" s="88"/>
    </row>
    <row r="715" s="54" customFormat="1" customHeight="1" spans="1:7">
      <c r="A715" s="81">
        <v>2100299</v>
      </c>
      <c r="B715" s="81" t="s">
        <v>581</v>
      </c>
      <c r="C715" s="123"/>
      <c r="D715" s="123"/>
      <c r="E715" s="91">
        <v>23</v>
      </c>
      <c r="F715" s="88"/>
      <c r="G715" s="88">
        <v>5.75</v>
      </c>
    </row>
    <row r="716" s="54" customFormat="1" customHeight="1" spans="1:7">
      <c r="A716" s="81">
        <v>21003</v>
      </c>
      <c r="B716" s="121" t="s">
        <v>582</v>
      </c>
      <c r="C716" s="124">
        <v>1157</v>
      </c>
      <c r="D716" s="124">
        <v>1186</v>
      </c>
      <c r="E716" s="122">
        <f>SUM(E717:E719)</f>
        <v>1184</v>
      </c>
      <c r="F716" s="87">
        <f>E716/D716</f>
        <v>0.998313659359191</v>
      </c>
      <c r="G716" s="87">
        <v>1.09124423963134</v>
      </c>
    </row>
    <row r="717" s="54" customFormat="1" customHeight="1" spans="1:7">
      <c r="A717" s="81">
        <v>2100301</v>
      </c>
      <c r="B717" s="81" t="s">
        <v>583</v>
      </c>
      <c r="C717" s="123"/>
      <c r="D717" s="123"/>
      <c r="E717" s="91">
        <v>949</v>
      </c>
      <c r="F717" s="88"/>
      <c r="G717" s="88">
        <v>1.10864485981308</v>
      </c>
    </row>
    <row r="718" s="54" customFormat="1" customHeight="1" spans="1:7">
      <c r="A718" s="81">
        <v>2100302</v>
      </c>
      <c r="B718" s="81" t="s">
        <v>584</v>
      </c>
      <c r="C718" s="123"/>
      <c r="D718" s="123"/>
      <c r="E718" s="91"/>
      <c r="F718" s="88"/>
      <c r="G718" s="88"/>
    </row>
    <row r="719" s="54" customFormat="1" customHeight="1" spans="1:7">
      <c r="A719" s="81">
        <v>2100399</v>
      </c>
      <c r="B719" s="81" t="s">
        <v>585</v>
      </c>
      <c r="C719" s="123"/>
      <c r="D719" s="123"/>
      <c r="E719" s="91">
        <v>235</v>
      </c>
      <c r="F719" s="88"/>
      <c r="G719" s="88">
        <v>1.02620087336245</v>
      </c>
    </row>
    <row r="720" s="54" customFormat="1" customHeight="1" spans="1:7">
      <c r="A720" s="81">
        <v>21004</v>
      </c>
      <c r="B720" s="121" t="s">
        <v>586</v>
      </c>
      <c r="C720" s="124">
        <v>2923</v>
      </c>
      <c r="D720" s="124">
        <v>5051</v>
      </c>
      <c r="E720" s="122">
        <f>SUM(E721:E731)</f>
        <v>4514</v>
      </c>
      <c r="F720" s="87">
        <f>E720/D720</f>
        <v>0.893684418926945</v>
      </c>
      <c r="G720" s="87">
        <v>1.41504702194357</v>
      </c>
    </row>
    <row r="721" s="54" customFormat="1" customHeight="1" spans="1:7">
      <c r="A721" s="81">
        <v>2100401</v>
      </c>
      <c r="B721" s="81" t="s">
        <v>587</v>
      </c>
      <c r="C721" s="123"/>
      <c r="D721" s="123"/>
      <c r="E721" s="91">
        <v>384</v>
      </c>
      <c r="F721" s="88"/>
      <c r="G721" s="88"/>
    </row>
    <row r="722" s="54" customFormat="1" customHeight="1" spans="1:7">
      <c r="A722" s="81">
        <v>2100402</v>
      </c>
      <c r="B722" s="81" t="s">
        <v>588</v>
      </c>
      <c r="C722" s="123"/>
      <c r="D722" s="123"/>
      <c r="E722" s="91"/>
      <c r="F722" s="88"/>
      <c r="G722" s="88"/>
    </row>
    <row r="723" s="54" customFormat="1" customHeight="1" spans="1:7">
      <c r="A723" s="81">
        <v>2100403</v>
      </c>
      <c r="B723" s="81" t="s">
        <v>589</v>
      </c>
      <c r="C723" s="123"/>
      <c r="D723" s="123"/>
      <c r="E723" s="91"/>
      <c r="F723" s="88"/>
      <c r="G723" s="88"/>
    </row>
    <row r="724" s="54" customFormat="1" customHeight="1" spans="1:7">
      <c r="A724" s="81">
        <v>2100404</v>
      </c>
      <c r="B724" s="81" t="s">
        <v>590</v>
      </c>
      <c r="C724" s="123"/>
      <c r="D724" s="123"/>
      <c r="E724" s="91"/>
      <c r="F724" s="88"/>
      <c r="G724" s="88"/>
    </row>
    <row r="725" s="54" customFormat="1" customHeight="1" spans="1:7">
      <c r="A725" s="81">
        <v>2100405</v>
      </c>
      <c r="B725" s="81" t="s">
        <v>591</v>
      </c>
      <c r="C725" s="123"/>
      <c r="D725" s="123"/>
      <c r="E725" s="91"/>
      <c r="F725" s="88"/>
      <c r="G725" s="88"/>
    </row>
    <row r="726" s="54" customFormat="1" customHeight="1" spans="1:7">
      <c r="A726" s="81">
        <v>2100406</v>
      </c>
      <c r="B726" s="81" t="s">
        <v>592</v>
      </c>
      <c r="C726" s="123"/>
      <c r="D726" s="123"/>
      <c r="E726" s="91"/>
      <c r="F726" s="88"/>
      <c r="G726" s="88"/>
    </row>
    <row r="727" s="54" customFormat="1" customHeight="1" spans="1:7">
      <c r="A727" s="81">
        <v>2100407</v>
      </c>
      <c r="B727" s="81" t="s">
        <v>593</v>
      </c>
      <c r="C727" s="123"/>
      <c r="D727" s="123"/>
      <c r="E727" s="91"/>
      <c r="F727" s="88"/>
      <c r="G727" s="88">
        <v>0</v>
      </c>
    </row>
    <row r="728" s="54" customFormat="1" customHeight="1" spans="1:7">
      <c r="A728" s="81">
        <v>2100408</v>
      </c>
      <c r="B728" s="81" t="s">
        <v>594</v>
      </c>
      <c r="C728" s="123"/>
      <c r="D728" s="123"/>
      <c r="E728" s="91">
        <v>3048</v>
      </c>
      <c r="F728" s="88"/>
      <c r="G728" s="88">
        <v>1.02938196555218</v>
      </c>
    </row>
    <row r="729" s="54" customFormat="1" customHeight="1" spans="1:7">
      <c r="A729" s="81">
        <v>2100409</v>
      </c>
      <c r="B729" s="81" t="s">
        <v>595</v>
      </c>
      <c r="C729" s="123"/>
      <c r="D729" s="123"/>
      <c r="E729" s="91">
        <v>192</v>
      </c>
      <c r="F729" s="88"/>
      <c r="G729" s="88">
        <v>1.31506849315068</v>
      </c>
    </row>
    <row r="730" s="54" customFormat="1" customHeight="1" spans="1:7">
      <c r="A730" s="81">
        <v>2100410</v>
      </c>
      <c r="B730" s="81" t="s">
        <v>596</v>
      </c>
      <c r="C730" s="123"/>
      <c r="D730" s="123"/>
      <c r="E730" s="91">
        <v>734</v>
      </c>
      <c r="F730" s="88"/>
      <c r="G730" s="88"/>
    </row>
    <row r="731" s="54" customFormat="1" customHeight="1" spans="1:7">
      <c r="A731" s="81">
        <v>2100499</v>
      </c>
      <c r="B731" s="81" t="s">
        <v>597</v>
      </c>
      <c r="C731" s="123"/>
      <c r="D731" s="123"/>
      <c r="E731" s="91">
        <v>156</v>
      </c>
      <c r="F731" s="88"/>
      <c r="G731" s="88">
        <v>1.90243902439024</v>
      </c>
    </row>
    <row r="732" s="54" customFormat="1" customHeight="1" spans="1:7">
      <c r="A732" s="81">
        <v>21007</v>
      </c>
      <c r="B732" s="121" t="s">
        <v>598</v>
      </c>
      <c r="C732" s="124">
        <v>1197</v>
      </c>
      <c r="D732" s="124">
        <v>1484</v>
      </c>
      <c r="E732" s="122">
        <f>SUM(E733:E735)</f>
        <v>1447</v>
      </c>
      <c r="F732" s="87">
        <f>E732/D732</f>
        <v>0.975067385444744</v>
      </c>
      <c r="G732" s="87">
        <v>1.0904295403165</v>
      </c>
    </row>
    <row r="733" s="54" customFormat="1" customHeight="1" spans="1:7">
      <c r="A733" s="81">
        <v>2100716</v>
      </c>
      <c r="B733" s="81" t="s">
        <v>599</v>
      </c>
      <c r="C733" s="123"/>
      <c r="D733" s="123"/>
      <c r="E733" s="91">
        <v>302</v>
      </c>
      <c r="F733" s="88"/>
      <c r="G733" s="88">
        <v>1.74566473988439</v>
      </c>
    </row>
    <row r="734" s="54" customFormat="1" customHeight="1" spans="1:7">
      <c r="A734" s="81">
        <v>2100717</v>
      </c>
      <c r="B734" s="81" t="s">
        <v>600</v>
      </c>
      <c r="C734" s="123"/>
      <c r="D734" s="123"/>
      <c r="E734" s="91">
        <v>893</v>
      </c>
      <c r="F734" s="88"/>
      <c r="G734" s="88">
        <v>0.773830155979203</v>
      </c>
    </row>
    <row r="735" s="54" customFormat="1" customHeight="1" spans="1:7">
      <c r="A735" s="81">
        <v>2100799</v>
      </c>
      <c r="B735" s="81" t="s">
        <v>601</v>
      </c>
      <c r="C735" s="123"/>
      <c r="D735" s="123"/>
      <c r="E735" s="91">
        <v>252</v>
      </c>
      <c r="F735" s="88"/>
      <c r="G735" s="88"/>
    </row>
    <row r="736" s="54" customFormat="1" customHeight="1" spans="1:7">
      <c r="A736" s="81">
        <v>21011</v>
      </c>
      <c r="B736" s="121" t="s">
        <v>602</v>
      </c>
      <c r="C736" s="124">
        <v>2622</v>
      </c>
      <c r="D736" s="124">
        <v>2636</v>
      </c>
      <c r="E736" s="122">
        <f>SUM(E737:E740)</f>
        <v>2633</v>
      </c>
      <c r="F736" s="87">
        <f>E736/D736</f>
        <v>0.99886191198786</v>
      </c>
      <c r="G736" s="87">
        <v>1.07689161554192</v>
      </c>
    </row>
    <row r="737" s="54" customFormat="1" customHeight="1" spans="1:7">
      <c r="A737" s="81">
        <v>2101101</v>
      </c>
      <c r="B737" s="81" t="s">
        <v>603</v>
      </c>
      <c r="C737" s="123"/>
      <c r="D737" s="123"/>
      <c r="E737" s="91">
        <v>400</v>
      </c>
      <c r="F737" s="88"/>
      <c r="G737" s="88">
        <v>1.2012012012012</v>
      </c>
    </row>
    <row r="738" s="54" customFormat="1" customHeight="1" spans="1:7">
      <c r="A738" s="81">
        <v>2101102</v>
      </c>
      <c r="B738" s="81" t="s">
        <v>604</v>
      </c>
      <c r="C738" s="123"/>
      <c r="D738" s="123"/>
      <c r="E738" s="91">
        <v>1594</v>
      </c>
      <c r="F738" s="88"/>
      <c r="G738" s="88">
        <v>1.05214521452145</v>
      </c>
    </row>
    <row r="739" s="54" customFormat="1" customHeight="1" spans="1:7">
      <c r="A739" s="81">
        <v>2101103</v>
      </c>
      <c r="B739" s="81" t="s">
        <v>605</v>
      </c>
      <c r="C739" s="123"/>
      <c r="D739" s="123"/>
      <c r="E739" s="91">
        <v>147</v>
      </c>
      <c r="F739" s="88"/>
      <c r="G739" s="88">
        <v>1.25641025641026</v>
      </c>
    </row>
    <row r="740" s="54" customFormat="1" customHeight="1" spans="1:7">
      <c r="A740" s="81">
        <v>2101199</v>
      </c>
      <c r="B740" s="81" t="s">
        <v>606</v>
      </c>
      <c r="C740" s="123"/>
      <c r="D740" s="123"/>
      <c r="E740" s="91">
        <v>492</v>
      </c>
      <c r="F740" s="88"/>
      <c r="G740" s="88">
        <v>1.025</v>
      </c>
    </row>
    <row r="741" s="54" customFormat="1" customHeight="1" spans="1:7">
      <c r="A741" s="81">
        <v>21012</v>
      </c>
      <c r="B741" s="121" t="s">
        <v>607</v>
      </c>
      <c r="C741" s="124">
        <v>300</v>
      </c>
      <c r="D741" s="124">
        <v>313</v>
      </c>
      <c r="E741" s="122">
        <f>SUM(E742:E744)</f>
        <v>313</v>
      </c>
      <c r="F741" s="87">
        <f>E741/D741</f>
        <v>1</v>
      </c>
      <c r="G741" s="87">
        <v>1.01623376623377</v>
      </c>
    </row>
    <row r="742" s="54" customFormat="1" customHeight="1" spans="1:7">
      <c r="A742" s="81">
        <v>2101201</v>
      </c>
      <c r="B742" s="81" t="s">
        <v>608</v>
      </c>
      <c r="C742" s="123"/>
      <c r="D742" s="123"/>
      <c r="E742" s="91"/>
      <c r="F742" s="88"/>
      <c r="G742" s="88"/>
    </row>
    <row r="743" s="54" customFormat="1" customHeight="1" spans="1:7">
      <c r="A743" s="81">
        <v>2101202</v>
      </c>
      <c r="B743" s="81" t="s">
        <v>609</v>
      </c>
      <c r="C743" s="123"/>
      <c r="D743" s="123"/>
      <c r="E743" s="91">
        <v>313</v>
      </c>
      <c r="F743" s="88"/>
      <c r="G743" s="88">
        <v>1.01623376623377</v>
      </c>
    </row>
    <row r="744" s="54" customFormat="1" customHeight="1" spans="1:7">
      <c r="A744" s="81">
        <v>2101299</v>
      </c>
      <c r="B744" s="81" t="s">
        <v>610</v>
      </c>
      <c r="C744" s="123"/>
      <c r="D744" s="123"/>
      <c r="E744" s="91"/>
      <c r="F744" s="88"/>
      <c r="G744" s="88"/>
    </row>
    <row r="745" s="54" customFormat="1" customHeight="1" spans="1:7">
      <c r="A745" s="81">
        <v>21013</v>
      </c>
      <c r="B745" s="121" t="s">
        <v>611</v>
      </c>
      <c r="C745" s="124">
        <v>124</v>
      </c>
      <c r="D745" s="124">
        <v>158</v>
      </c>
      <c r="E745" s="122">
        <f>E746+E747+E748</f>
        <v>158</v>
      </c>
      <c r="F745" s="88"/>
      <c r="G745" s="88"/>
    </row>
    <row r="746" s="54" customFormat="1" customHeight="1" spans="1:7">
      <c r="A746" s="81">
        <v>2101301</v>
      </c>
      <c r="B746" s="81" t="s">
        <v>612</v>
      </c>
      <c r="C746" s="123"/>
      <c r="D746" s="123"/>
      <c r="E746" s="91">
        <v>158</v>
      </c>
      <c r="F746" s="88"/>
      <c r="G746" s="88"/>
    </row>
    <row r="747" s="54" customFormat="1" customHeight="1" spans="1:7">
      <c r="A747" s="81">
        <v>2101302</v>
      </c>
      <c r="B747" s="81" t="s">
        <v>613</v>
      </c>
      <c r="C747" s="123"/>
      <c r="D747" s="123"/>
      <c r="E747" s="91"/>
      <c r="F747" s="88"/>
      <c r="G747" s="88"/>
    </row>
    <row r="748" s="54" customFormat="1" customHeight="1" spans="1:7">
      <c r="A748" s="81">
        <v>2101399</v>
      </c>
      <c r="B748" s="81" t="s">
        <v>614</v>
      </c>
      <c r="C748" s="123"/>
      <c r="D748" s="123"/>
      <c r="E748" s="91"/>
      <c r="F748" s="88"/>
      <c r="G748" s="88"/>
    </row>
    <row r="749" s="54" customFormat="1" customHeight="1" spans="1:7">
      <c r="A749" s="81">
        <v>21014</v>
      </c>
      <c r="B749" s="121" t="s">
        <v>615</v>
      </c>
      <c r="C749" s="124">
        <v>18</v>
      </c>
      <c r="D749" s="124">
        <v>20</v>
      </c>
      <c r="E749" s="122">
        <f>SUM(E750:E751)</f>
        <v>20</v>
      </c>
      <c r="F749" s="87">
        <f>E749/D749</f>
        <v>1</v>
      </c>
      <c r="G749" s="87">
        <v>1.33333333333333</v>
      </c>
    </row>
    <row r="750" s="54" customFormat="1" customHeight="1" spans="1:7">
      <c r="A750" s="81">
        <v>2101401</v>
      </c>
      <c r="B750" s="81" t="s">
        <v>616</v>
      </c>
      <c r="C750" s="123"/>
      <c r="D750" s="123"/>
      <c r="E750" s="91">
        <v>20</v>
      </c>
      <c r="F750" s="88"/>
      <c r="G750" s="88">
        <v>1.33333333333333</v>
      </c>
    </row>
    <row r="751" s="54" customFormat="1" customHeight="1" spans="1:7">
      <c r="A751" s="81">
        <v>2101499</v>
      </c>
      <c r="B751" s="81" t="s">
        <v>617</v>
      </c>
      <c r="C751" s="123"/>
      <c r="D751" s="123"/>
      <c r="E751" s="91"/>
      <c r="F751" s="88"/>
      <c r="G751" s="88"/>
    </row>
    <row r="752" s="54" customFormat="1" customHeight="1" spans="1:7">
      <c r="A752" s="81">
        <v>21015</v>
      </c>
      <c r="B752" s="121" t="s">
        <v>618</v>
      </c>
      <c r="C752" s="124">
        <v>254</v>
      </c>
      <c r="D752" s="124">
        <v>254</v>
      </c>
      <c r="E752" s="122">
        <f>SUM(E753:E760)</f>
        <v>243</v>
      </c>
      <c r="F752" s="87">
        <f>E752/D752</f>
        <v>0.956692913385827</v>
      </c>
      <c r="G752" s="87">
        <v>1.09459459459459</v>
      </c>
    </row>
    <row r="753" s="54" customFormat="1" customHeight="1" spans="1:7">
      <c r="A753" s="81">
        <v>2101501</v>
      </c>
      <c r="B753" s="81" t="s">
        <v>81</v>
      </c>
      <c r="C753" s="123"/>
      <c r="D753" s="123"/>
      <c r="E753" s="91">
        <v>103</v>
      </c>
      <c r="F753" s="88"/>
      <c r="G753" s="88">
        <v>1.06185567010309</v>
      </c>
    </row>
    <row r="754" s="54" customFormat="1" customHeight="1" spans="1:7">
      <c r="A754" s="81">
        <v>2101502</v>
      </c>
      <c r="B754" s="81" t="s">
        <v>82</v>
      </c>
      <c r="C754" s="123"/>
      <c r="D754" s="123"/>
      <c r="E754" s="91">
        <v>22</v>
      </c>
      <c r="F754" s="88"/>
      <c r="G754" s="88"/>
    </row>
    <row r="755" s="54" customFormat="1" customHeight="1" spans="1:7">
      <c r="A755" s="81">
        <v>2101503</v>
      </c>
      <c r="B755" s="81" t="s">
        <v>83</v>
      </c>
      <c r="C755" s="123"/>
      <c r="D755" s="123"/>
      <c r="E755" s="91"/>
      <c r="F755" s="88"/>
      <c r="G755" s="88"/>
    </row>
    <row r="756" s="54" customFormat="1" customHeight="1" spans="1:7">
      <c r="A756" s="81">
        <v>2101504</v>
      </c>
      <c r="B756" s="81" t="s">
        <v>122</v>
      </c>
      <c r="C756" s="123"/>
      <c r="D756" s="123"/>
      <c r="E756" s="91"/>
      <c r="F756" s="88"/>
      <c r="G756" s="88">
        <v>0</v>
      </c>
    </row>
    <row r="757" s="54" customFormat="1" customHeight="1" spans="1:7">
      <c r="A757" s="81">
        <v>2101505</v>
      </c>
      <c r="B757" s="81" t="s">
        <v>619</v>
      </c>
      <c r="C757" s="123"/>
      <c r="D757" s="123"/>
      <c r="E757" s="91">
        <v>108</v>
      </c>
      <c r="F757" s="88"/>
      <c r="G757" s="88">
        <v>1.17391304347826</v>
      </c>
    </row>
    <row r="758" s="54" customFormat="1" customHeight="1" spans="1:7">
      <c r="A758" s="81">
        <v>2101506</v>
      </c>
      <c r="B758" s="81" t="s">
        <v>620</v>
      </c>
      <c r="C758" s="123"/>
      <c r="D758" s="123"/>
      <c r="E758" s="91">
        <v>10</v>
      </c>
      <c r="F758" s="88"/>
      <c r="G758" s="88">
        <v>0.909090909090909</v>
      </c>
    </row>
    <row r="759" s="54" customFormat="1" customHeight="1" spans="1:7">
      <c r="A759" s="81">
        <v>2101550</v>
      </c>
      <c r="B759" s="81" t="s">
        <v>90</v>
      </c>
      <c r="C759" s="123"/>
      <c r="D759" s="123"/>
      <c r="E759" s="91"/>
      <c r="F759" s="88"/>
      <c r="G759" s="88"/>
    </row>
    <row r="760" s="54" customFormat="1" customHeight="1" spans="1:7">
      <c r="A760" s="81">
        <v>2101599</v>
      </c>
      <c r="B760" s="81" t="s">
        <v>621</v>
      </c>
      <c r="C760" s="123"/>
      <c r="D760" s="123"/>
      <c r="E760" s="91"/>
      <c r="F760" s="88"/>
      <c r="G760" s="88"/>
    </row>
    <row r="761" s="54" customFormat="1" customHeight="1" spans="1:7">
      <c r="A761" s="81">
        <v>21017</v>
      </c>
      <c r="B761" s="121" t="s">
        <v>622</v>
      </c>
      <c r="C761" s="124"/>
      <c r="D761" s="124">
        <v>28</v>
      </c>
      <c r="E761" s="122">
        <f>SUM(E762:E767)</f>
        <v>28</v>
      </c>
      <c r="F761" s="87">
        <f>E761/D761</f>
        <v>1</v>
      </c>
      <c r="G761" s="87">
        <v>2.15384615384615</v>
      </c>
    </row>
    <row r="762" s="54" customFormat="1" customHeight="1" spans="1:7">
      <c r="A762" s="81">
        <v>2101701</v>
      </c>
      <c r="B762" s="81" t="s">
        <v>81</v>
      </c>
      <c r="C762" s="123"/>
      <c r="D762" s="123"/>
      <c r="E762" s="91"/>
      <c r="F762" s="88"/>
      <c r="G762" s="88"/>
    </row>
    <row r="763" s="54" customFormat="1" customHeight="1" spans="1:7">
      <c r="A763" s="81">
        <v>2101702</v>
      </c>
      <c r="B763" s="81" t="s">
        <v>82</v>
      </c>
      <c r="C763" s="123"/>
      <c r="D763" s="123"/>
      <c r="E763" s="91"/>
      <c r="F763" s="88"/>
      <c r="G763" s="88"/>
    </row>
    <row r="764" s="54" customFormat="1" customHeight="1" spans="1:7">
      <c r="A764" s="81">
        <v>2101703</v>
      </c>
      <c r="B764" s="81" t="s">
        <v>83</v>
      </c>
      <c r="C764" s="123"/>
      <c r="D764" s="123"/>
      <c r="E764" s="91"/>
      <c r="F764" s="88"/>
      <c r="G764" s="88"/>
    </row>
    <row r="765" s="54" customFormat="1" customHeight="1" spans="1:7">
      <c r="A765" s="81">
        <v>2101704</v>
      </c>
      <c r="B765" s="81" t="s">
        <v>623</v>
      </c>
      <c r="C765" s="123"/>
      <c r="D765" s="123"/>
      <c r="E765" s="91"/>
      <c r="F765" s="88"/>
      <c r="G765" s="88">
        <v>0</v>
      </c>
    </row>
    <row r="766" s="54" customFormat="1" customHeight="1" spans="1:7">
      <c r="A766" s="81">
        <v>2101750</v>
      </c>
      <c r="B766" s="81" t="s">
        <v>90</v>
      </c>
      <c r="C766" s="123"/>
      <c r="D766" s="123"/>
      <c r="E766" s="91"/>
      <c r="F766" s="88"/>
      <c r="G766" s="88"/>
    </row>
    <row r="767" s="54" customFormat="1" customHeight="1" spans="1:7">
      <c r="A767" s="81">
        <v>2101799</v>
      </c>
      <c r="B767" s="81" t="s">
        <v>624</v>
      </c>
      <c r="C767" s="123"/>
      <c r="D767" s="123"/>
      <c r="E767" s="91">
        <v>28</v>
      </c>
      <c r="F767" s="88"/>
      <c r="G767" s="88"/>
    </row>
    <row r="768" s="54" customFormat="1" customHeight="1" spans="1:7">
      <c r="A768" s="81">
        <v>21018</v>
      </c>
      <c r="B768" s="121" t="s">
        <v>625</v>
      </c>
      <c r="C768" s="123"/>
      <c r="D768" s="123"/>
      <c r="E768" s="91"/>
      <c r="F768" s="88"/>
      <c r="G768" s="88"/>
    </row>
    <row r="769" s="54" customFormat="1" customHeight="1" spans="1:7">
      <c r="A769" s="81">
        <v>2101801</v>
      </c>
      <c r="B769" s="81" t="s">
        <v>81</v>
      </c>
      <c r="C769" s="123"/>
      <c r="D769" s="123"/>
      <c r="E769" s="91"/>
      <c r="F769" s="88"/>
      <c r="G769" s="88"/>
    </row>
    <row r="770" s="54" customFormat="1" customHeight="1" spans="1:7">
      <c r="A770" s="81">
        <v>2101802</v>
      </c>
      <c r="B770" s="81" t="s">
        <v>82</v>
      </c>
      <c r="C770" s="123"/>
      <c r="D770" s="123"/>
      <c r="E770" s="91"/>
      <c r="F770" s="88"/>
      <c r="G770" s="88"/>
    </row>
    <row r="771" s="54" customFormat="1" customHeight="1" spans="1:7">
      <c r="A771" s="81">
        <v>2101803</v>
      </c>
      <c r="B771" s="81" t="s">
        <v>83</v>
      </c>
      <c r="C771" s="123"/>
      <c r="D771" s="123"/>
      <c r="E771" s="91"/>
      <c r="F771" s="88"/>
      <c r="G771" s="88"/>
    </row>
    <row r="772" s="54" customFormat="1" customHeight="1" spans="1:7">
      <c r="A772" s="81">
        <v>2101899</v>
      </c>
      <c r="B772" s="81" t="s">
        <v>626</v>
      </c>
      <c r="C772" s="123"/>
      <c r="D772" s="123"/>
      <c r="E772" s="91"/>
      <c r="F772" s="88"/>
      <c r="G772" s="88"/>
    </row>
    <row r="773" s="54" customFormat="1" customHeight="1" spans="1:7">
      <c r="A773" s="81">
        <v>21019</v>
      </c>
      <c r="B773" s="121" t="s">
        <v>627</v>
      </c>
      <c r="C773" s="123"/>
      <c r="D773" s="122">
        <v>1466</v>
      </c>
      <c r="E773" s="122">
        <f>E774+E775</f>
        <v>1408</v>
      </c>
      <c r="F773" s="87">
        <f>E773/D773</f>
        <v>0.96043656207367</v>
      </c>
      <c r="G773" s="88"/>
    </row>
    <row r="774" s="54" customFormat="1" customHeight="1" spans="1:7">
      <c r="A774" s="81">
        <v>2101901</v>
      </c>
      <c r="B774" s="81" t="s">
        <v>628</v>
      </c>
      <c r="C774" s="123"/>
      <c r="D774" s="123"/>
      <c r="E774" s="91">
        <v>38</v>
      </c>
      <c r="F774" s="87"/>
      <c r="G774" s="88"/>
    </row>
    <row r="775" s="54" customFormat="1" customHeight="1" spans="1:7">
      <c r="A775" s="81">
        <v>2101999</v>
      </c>
      <c r="B775" s="81" t="s">
        <v>629</v>
      </c>
      <c r="C775" s="123"/>
      <c r="D775" s="123"/>
      <c r="E775" s="91">
        <v>1370</v>
      </c>
      <c r="F775" s="87"/>
      <c r="G775" s="88"/>
    </row>
    <row r="776" s="54" customFormat="1" customHeight="1" spans="1:7">
      <c r="A776" s="81">
        <v>21099</v>
      </c>
      <c r="B776" s="121" t="s">
        <v>630</v>
      </c>
      <c r="C776" s="123"/>
      <c r="D776" s="122">
        <v>2</v>
      </c>
      <c r="E776" s="91"/>
      <c r="F776" s="87"/>
      <c r="G776" s="88"/>
    </row>
    <row r="777" s="54" customFormat="1" customHeight="1" spans="1:7">
      <c r="A777" s="81">
        <v>2109999</v>
      </c>
      <c r="B777" s="81" t="s">
        <v>631</v>
      </c>
      <c r="C777" s="123"/>
      <c r="D777" s="123"/>
      <c r="E777" s="91"/>
      <c r="F777" s="87"/>
      <c r="G777" s="88"/>
    </row>
    <row r="778" s="54" customFormat="1" customHeight="1" spans="1:7">
      <c r="A778" s="81">
        <v>211</v>
      </c>
      <c r="B778" s="121" t="s">
        <v>632</v>
      </c>
      <c r="C778" s="146">
        <f>SUM(C779,C789,C793,C802,C809,C816,C819,C822,C824,C826,C832,C835,C837,C848)</f>
        <v>2437</v>
      </c>
      <c r="D778" s="146">
        <f>SUM(D779,D789,D793,D802,D809,D816,D819,D822,D824,D826,D832,D835,D837,D848)</f>
        <v>10707</v>
      </c>
      <c r="E778" s="122">
        <f>SUM(E779,E789,E793,E802,E809,E816,E819,E822,E824,E826,E832,E835,E837,E848)</f>
        <v>5455</v>
      </c>
      <c r="F778" s="87">
        <f>E778/D778</f>
        <v>0.50947977958345</v>
      </c>
      <c r="G778" s="87">
        <v>0.687287388181933</v>
      </c>
    </row>
    <row r="779" s="54" customFormat="1" customHeight="1" spans="1:7">
      <c r="A779" s="81">
        <v>21101</v>
      </c>
      <c r="B779" s="121" t="s">
        <v>633</v>
      </c>
      <c r="C779" s="124">
        <v>159</v>
      </c>
      <c r="D779" s="124">
        <v>154</v>
      </c>
      <c r="E779" s="122">
        <f>SUM(E780:E788)</f>
        <v>126</v>
      </c>
      <c r="F779" s="87">
        <f>E779/D779</f>
        <v>0.818181818181818</v>
      </c>
      <c r="G779" s="87">
        <v>0.496062992125984</v>
      </c>
    </row>
    <row r="780" s="54" customFormat="1" customHeight="1" spans="1:7">
      <c r="A780" s="81">
        <v>2110101</v>
      </c>
      <c r="B780" s="81" t="s">
        <v>81</v>
      </c>
      <c r="C780" s="123"/>
      <c r="D780" s="123"/>
      <c r="E780" s="91"/>
      <c r="F780" s="88"/>
      <c r="G780" s="88"/>
    </row>
    <row r="781" s="54" customFormat="1" customHeight="1" spans="1:7">
      <c r="A781" s="81">
        <v>2110102</v>
      </c>
      <c r="B781" s="81" t="s">
        <v>82</v>
      </c>
      <c r="C781" s="123"/>
      <c r="D781" s="123"/>
      <c r="E781" s="91"/>
      <c r="F781" s="88"/>
      <c r="G781" s="88"/>
    </row>
    <row r="782" s="54" customFormat="1" customHeight="1" spans="1:7">
      <c r="A782" s="81">
        <v>2110103</v>
      </c>
      <c r="B782" s="81" t="s">
        <v>83</v>
      </c>
      <c r="C782" s="123"/>
      <c r="D782" s="123"/>
      <c r="E782" s="91"/>
      <c r="F782" s="88"/>
      <c r="G782" s="88"/>
    </row>
    <row r="783" s="54" customFormat="1" customHeight="1" spans="1:7">
      <c r="A783" s="81">
        <v>2110104</v>
      </c>
      <c r="B783" s="81" t="s">
        <v>634</v>
      </c>
      <c r="C783" s="123"/>
      <c r="D783" s="123"/>
      <c r="E783" s="91"/>
      <c r="F783" s="88"/>
      <c r="G783" s="88"/>
    </row>
    <row r="784" s="54" customFormat="1" customHeight="1" spans="1:7">
      <c r="A784" s="81">
        <v>2110105</v>
      </c>
      <c r="B784" s="81" t="s">
        <v>635</v>
      </c>
      <c r="C784" s="123"/>
      <c r="D784" s="123"/>
      <c r="E784" s="91"/>
      <c r="F784" s="88"/>
      <c r="G784" s="88"/>
    </row>
    <row r="785" s="54" customFormat="1" customHeight="1" spans="1:7">
      <c r="A785" s="81">
        <v>2110106</v>
      </c>
      <c r="B785" s="81" t="s">
        <v>636</v>
      </c>
      <c r="C785" s="123"/>
      <c r="D785" s="123"/>
      <c r="E785" s="91"/>
      <c r="F785" s="88"/>
      <c r="G785" s="88"/>
    </row>
    <row r="786" s="54" customFormat="1" customHeight="1" spans="1:7">
      <c r="A786" s="81">
        <v>2110107</v>
      </c>
      <c r="B786" s="81" t="s">
        <v>637</v>
      </c>
      <c r="C786" s="123"/>
      <c r="D786" s="123"/>
      <c r="E786" s="91"/>
      <c r="F786" s="88"/>
      <c r="G786" s="88"/>
    </row>
    <row r="787" s="54" customFormat="1" customHeight="1" spans="1:7">
      <c r="A787" s="81">
        <v>2110108</v>
      </c>
      <c r="B787" s="81" t="s">
        <v>638</v>
      </c>
      <c r="C787" s="123"/>
      <c r="D787" s="123"/>
      <c r="E787" s="91"/>
      <c r="F787" s="88"/>
      <c r="G787" s="88"/>
    </row>
    <row r="788" s="54" customFormat="1" customHeight="1" spans="1:7">
      <c r="A788" s="81">
        <v>2110199</v>
      </c>
      <c r="B788" s="81" t="s">
        <v>639</v>
      </c>
      <c r="C788" s="123"/>
      <c r="D788" s="123"/>
      <c r="E788" s="91">
        <v>126</v>
      </c>
      <c r="F788" s="88"/>
      <c r="G788" s="88">
        <v>0.496062992125984</v>
      </c>
    </row>
    <row r="789" s="54" customFormat="1" customHeight="1" spans="1:7">
      <c r="A789" s="81">
        <v>21102</v>
      </c>
      <c r="B789" s="121" t="s">
        <v>640</v>
      </c>
      <c r="C789" s="123"/>
      <c r="D789" s="123"/>
      <c r="E789" s="91"/>
      <c r="F789" s="88"/>
      <c r="G789" s="88"/>
    </row>
    <row r="790" s="54" customFormat="1" customHeight="1" spans="1:7">
      <c r="A790" s="81">
        <v>2110203</v>
      </c>
      <c r="B790" s="81" t="s">
        <v>641</v>
      </c>
      <c r="C790" s="123"/>
      <c r="D790" s="123"/>
      <c r="E790" s="91"/>
      <c r="F790" s="88"/>
      <c r="G790" s="88"/>
    </row>
    <row r="791" s="54" customFormat="1" customHeight="1" spans="1:7">
      <c r="A791" s="81">
        <v>2110204</v>
      </c>
      <c r="B791" s="81" t="s">
        <v>642</v>
      </c>
      <c r="C791" s="123"/>
      <c r="D791" s="123"/>
      <c r="E791" s="91"/>
      <c r="F791" s="88"/>
      <c r="G791" s="88"/>
    </row>
    <row r="792" s="54" customFormat="1" customHeight="1" spans="1:7">
      <c r="A792" s="81">
        <v>2110299</v>
      </c>
      <c r="B792" s="81" t="s">
        <v>643</v>
      </c>
      <c r="C792" s="123"/>
      <c r="D792" s="123"/>
      <c r="E792" s="91"/>
      <c r="F792" s="88"/>
      <c r="G792" s="88"/>
    </row>
    <row r="793" s="54" customFormat="1" customHeight="1" spans="1:7">
      <c r="A793" s="81">
        <v>21103</v>
      </c>
      <c r="B793" s="121" t="s">
        <v>644</v>
      </c>
      <c r="C793" s="124">
        <v>1501</v>
      </c>
      <c r="D793" s="124">
        <v>6018</v>
      </c>
      <c r="E793" s="122">
        <f>SUM(E794:E801)</f>
        <v>1330</v>
      </c>
      <c r="F793" s="87">
        <f>E793/D793</f>
        <v>0.221003655699568</v>
      </c>
      <c r="G793" s="87">
        <v>0.326941986234022</v>
      </c>
    </row>
    <row r="794" s="54" customFormat="1" customHeight="1" spans="1:7">
      <c r="A794" s="81">
        <v>2110301</v>
      </c>
      <c r="B794" s="81" t="s">
        <v>645</v>
      </c>
      <c r="C794" s="123"/>
      <c r="D794" s="123"/>
      <c r="E794" s="91">
        <v>488</v>
      </c>
      <c r="F794" s="88"/>
      <c r="G794" s="88">
        <v>0.46343779677113</v>
      </c>
    </row>
    <row r="795" s="54" customFormat="1" customHeight="1" spans="1:7">
      <c r="A795" s="81">
        <v>2110302</v>
      </c>
      <c r="B795" s="81" t="s">
        <v>646</v>
      </c>
      <c r="C795" s="123"/>
      <c r="D795" s="123"/>
      <c r="E795" s="91">
        <v>802</v>
      </c>
      <c r="F795" s="88"/>
      <c r="G795" s="88">
        <v>0.360773729194782</v>
      </c>
    </row>
    <row r="796" s="54" customFormat="1" customHeight="1" spans="1:7">
      <c r="A796" s="81">
        <v>2110303</v>
      </c>
      <c r="B796" s="81" t="s">
        <v>647</v>
      </c>
      <c r="C796" s="123"/>
      <c r="D796" s="123"/>
      <c r="E796" s="91"/>
      <c r="F796" s="88"/>
      <c r="G796" s="88"/>
    </row>
    <row r="797" s="54" customFormat="1" customHeight="1" spans="1:7">
      <c r="A797" s="81">
        <v>2110304</v>
      </c>
      <c r="B797" s="81" t="s">
        <v>648</v>
      </c>
      <c r="C797" s="123"/>
      <c r="D797" s="123"/>
      <c r="E797" s="91"/>
      <c r="F797" s="88"/>
      <c r="G797" s="88"/>
    </row>
    <row r="798" s="54" customFormat="1" customHeight="1" spans="1:7">
      <c r="A798" s="81">
        <v>2110305</v>
      </c>
      <c r="B798" s="81" t="s">
        <v>649</v>
      </c>
      <c r="C798" s="123"/>
      <c r="D798" s="123"/>
      <c r="E798" s="91"/>
      <c r="F798" s="88"/>
      <c r="G798" s="88"/>
    </row>
    <row r="799" s="54" customFormat="1" customHeight="1" spans="1:7">
      <c r="A799" s="81">
        <v>2110306</v>
      </c>
      <c r="B799" s="81" t="s">
        <v>650</v>
      </c>
      <c r="C799" s="123"/>
      <c r="D799" s="123"/>
      <c r="E799" s="91"/>
      <c r="F799" s="88"/>
      <c r="G799" s="88"/>
    </row>
    <row r="800" s="54" customFormat="1" customHeight="1" spans="1:7">
      <c r="A800" s="81">
        <v>2110307</v>
      </c>
      <c r="B800" s="81" t="s">
        <v>651</v>
      </c>
      <c r="C800" s="123"/>
      <c r="D800" s="123"/>
      <c r="E800" s="91"/>
      <c r="F800" s="88"/>
      <c r="G800" s="88"/>
    </row>
    <row r="801" s="54" customFormat="1" customHeight="1" spans="1:7">
      <c r="A801" s="81">
        <v>2110399</v>
      </c>
      <c r="B801" s="81" t="s">
        <v>652</v>
      </c>
      <c r="C801" s="123"/>
      <c r="D801" s="123"/>
      <c r="E801" s="91">
        <v>40</v>
      </c>
      <c r="F801" s="88"/>
      <c r="G801" s="88">
        <v>0.0505050505050505</v>
      </c>
    </row>
    <row r="802" s="54" customFormat="1" customHeight="1" spans="1:7">
      <c r="A802" s="81">
        <v>21104</v>
      </c>
      <c r="B802" s="121" t="s">
        <v>653</v>
      </c>
      <c r="C802" s="124">
        <v>183</v>
      </c>
      <c r="D802" s="124">
        <v>198</v>
      </c>
      <c r="E802" s="122">
        <f>SUM(E803:E808)</f>
        <v>179</v>
      </c>
      <c r="F802" s="87">
        <f>E802/D802</f>
        <v>0.904040404040404</v>
      </c>
      <c r="G802" s="87">
        <v>0.0811055731762574</v>
      </c>
    </row>
    <row r="803" s="54" customFormat="1" customHeight="1" spans="1:7">
      <c r="A803" s="81">
        <v>2110401</v>
      </c>
      <c r="B803" s="81" t="s">
        <v>654</v>
      </c>
      <c r="C803" s="123"/>
      <c r="D803" s="123"/>
      <c r="E803" s="91">
        <v>79</v>
      </c>
      <c r="F803" s="88"/>
      <c r="G803" s="88">
        <v>0.0493441599000625</v>
      </c>
    </row>
    <row r="804" s="54" customFormat="1" customHeight="1" spans="1:7">
      <c r="A804" s="81">
        <v>2110402</v>
      </c>
      <c r="B804" s="81" t="s">
        <v>655</v>
      </c>
      <c r="C804" s="123"/>
      <c r="D804" s="123"/>
      <c r="E804" s="91"/>
      <c r="F804" s="88"/>
      <c r="G804" s="88">
        <v>0</v>
      </c>
    </row>
    <row r="805" s="54" customFormat="1" customHeight="1" spans="1:7">
      <c r="A805" s="81">
        <v>2110404</v>
      </c>
      <c r="B805" s="81" t="s">
        <v>656</v>
      </c>
      <c r="C805" s="123"/>
      <c r="D805" s="123"/>
      <c r="E805" s="91"/>
      <c r="F805" s="88"/>
      <c r="G805" s="88"/>
    </row>
    <row r="806" s="54" customFormat="1" customHeight="1" spans="1:7">
      <c r="A806" s="81">
        <v>2110405</v>
      </c>
      <c r="B806" s="81" t="s">
        <v>657</v>
      </c>
      <c r="C806" s="123"/>
      <c r="D806" s="123"/>
      <c r="E806" s="91">
        <v>15</v>
      </c>
      <c r="F806" s="88"/>
      <c r="G806" s="88">
        <v>0.122950819672131</v>
      </c>
    </row>
    <row r="807" s="54" customFormat="1" customHeight="1" spans="1:7">
      <c r="A807" s="81">
        <v>2110406</v>
      </c>
      <c r="B807" s="81" t="s">
        <v>658</v>
      </c>
      <c r="C807" s="123"/>
      <c r="D807" s="123"/>
      <c r="E807" s="91"/>
      <c r="F807" s="88"/>
      <c r="G807" s="88"/>
    </row>
    <row r="808" s="54" customFormat="1" customHeight="1" spans="1:7">
      <c r="A808" s="81">
        <v>2110499</v>
      </c>
      <c r="B808" s="81" t="s">
        <v>659</v>
      </c>
      <c r="C808" s="123"/>
      <c r="D808" s="123"/>
      <c r="E808" s="91">
        <v>85</v>
      </c>
      <c r="F808" s="88"/>
      <c r="G808" s="88">
        <v>0.275974025974026</v>
      </c>
    </row>
    <row r="809" s="54" customFormat="1" customHeight="1" spans="1:7">
      <c r="A809" s="81">
        <v>21105</v>
      </c>
      <c r="B809" s="121" t="s">
        <v>660</v>
      </c>
      <c r="C809" s="124">
        <v>65</v>
      </c>
      <c r="D809" s="124">
        <v>96</v>
      </c>
      <c r="E809" s="122">
        <f>SUM(E810:E815)</f>
        <v>96</v>
      </c>
      <c r="F809" s="87">
        <f>E809/D809</f>
        <v>1</v>
      </c>
      <c r="G809" s="87">
        <v>0.548571428571429</v>
      </c>
    </row>
    <row r="810" s="54" customFormat="1" customHeight="1" spans="1:7">
      <c r="A810" s="81">
        <v>2110501</v>
      </c>
      <c r="B810" s="81" t="s">
        <v>661</v>
      </c>
      <c r="C810" s="123"/>
      <c r="D810" s="123"/>
      <c r="E810" s="91"/>
      <c r="F810" s="88"/>
      <c r="G810" s="88">
        <v>0</v>
      </c>
    </row>
    <row r="811" s="54" customFormat="1" customHeight="1" spans="1:7">
      <c r="A811" s="81">
        <v>2110502</v>
      </c>
      <c r="B811" s="81" t="s">
        <v>662</v>
      </c>
      <c r="C811" s="123"/>
      <c r="D811" s="123"/>
      <c r="E811" s="91">
        <v>96</v>
      </c>
      <c r="F811" s="88"/>
      <c r="G811" s="88">
        <v>0.581818181818182</v>
      </c>
    </row>
    <row r="812" s="54" customFormat="1" customHeight="1" spans="1:7">
      <c r="A812" s="81">
        <v>2110503</v>
      </c>
      <c r="B812" s="81" t="s">
        <v>663</v>
      </c>
      <c r="C812" s="123"/>
      <c r="D812" s="123"/>
      <c r="E812" s="91"/>
      <c r="F812" s="88"/>
      <c r="G812" s="88"/>
    </row>
    <row r="813" s="54" customFormat="1" customHeight="1" spans="1:7">
      <c r="A813" s="81">
        <v>2110506</v>
      </c>
      <c r="B813" s="81" t="s">
        <v>664</v>
      </c>
      <c r="C813" s="123"/>
      <c r="D813" s="123"/>
      <c r="E813" s="91"/>
      <c r="F813" s="88"/>
      <c r="G813" s="88"/>
    </row>
    <row r="814" s="54" customFormat="1" customHeight="1" spans="1:7">
      <c r="A814" s="81">
        <v>2110507</v>
      </c>
      <c r="B814" s="81" t="s">
        <v>665</v>
      </c>
      <c r="C814" s="123"/>
      <c r="D814" s="123"/>
      <c r="E814" s="91"/>
      <c r="F814" s="88"/>
      <c r="G814" s="88"/>
    </row>
    <row r="815" s="54" customFormat="1" customHeight="1" spans="1:7">
      <c r="A815" s="81">
        <v>2110599</v>
      </c>
      <c r="B815" s="81" t="s">
        <v>666</v>
      </c>
      <c r="C815" s="123"/>
      <c r="D815" s="123"/>
      <c r="E815" s="91"/>
      <c r="F815" s="88"/>
      <c r="G815" s="88"/>
    </row>
    <row r="816" s="54" customFormat="1" customHeight="1" spans="1:7">
      <c r="A816" s="81">
        <v>21107</v>
      </c>
      <c r="B816" s="121" t="s">
        <v>667</v>
      </c>
      <c r="C816" s="124">
        <v>391</v>
      </c>
      <c r="D816" s="124">
        <v>795</v>
      </c>
      <c r="E816" s="122">
        <f>SUM(E817:E818)</f>
        <v>538</v>
      </c>
      <c r="F816" s="87">
        <f>E816/D816</f>
        <v>0.676729559748428</v>
      </c>
      <c r="G816" s="87">
        <v>6.98701298701299</v>
      </c>
    </row>
    <row r="817" s="54" customFormat="1" customHeight="1" spans="1:7">
      <c r="A817" s="81">
        <v>2110704</v>
      </c>
      <c r="B817" s="81" t="s">
        <v>668</v>
      </c>
      <c r="C817" s="123"/>
      <c r="D817" s="123"/>
      <c r="E817" s="91"/>
      <c r="F817" s="88"/>
      <c r="G817" s="88"/>
    </row>
    <row r="818" s="54" customFormat="1" customHeight="1" spans="1:7">
      <c r="A818" s="81">
        <v>2110799</v>
      </c>
      <c r="B818" s="81" t="s">
        <v>669</v>
      </c>
      <c r="C818" s="123"/>
      <c r="D818" s="123"/>
      <c r="E818" s="91">
        <v>538</v>
      </c>
      <c r="F818" s="88"/>
      <c r="G818" s="88">
        <v>6.98701298701299</v>
      </c>
    </row>
    <row r="819" s="54" customFormat="1" customHeight="1" spans="1:7">
      <c r="A819" s="81">
        <v>21108</v>
      </c>
      <c r="B819" s="121" t="s">
        <v>670</v>
      </c>
      <c r="C819" s="123"/>
      <c r="D819" s="123"/>
      <c r="E819" s="91"/>
      <c r="F819" s="88"/>
      <c r="G819" s="88"/>
    </row>
    <row r="820" s="54" customFormat="1" customHeight="1" spans="1:7">
      <c r="A820" s="81">
        <v>2110804</v>
      </c>
      <c r="B820" s="81" t="s">
        <v>671</v>
      </c>
      <c r="C820" s="123"/>
      <c r="D820" s="123"/>
      <c r="E820" s="91"/>
      <c r="F820" s="88"/>
      <c r="G820" s="88"/>
    </row>
    <row r="821" s="54" customFormat="1" customHeight="1" spans="1:7">
      <c r="A821" s="81">
        <v>2110899</v>
      </c>
      <c r="B821" s="81" t="s">
        <v>672</v>
      </c>
      <c r="C821" s="123"/>
      <c r="D821" s="123"/>
      <c r="E821" s="91"/>
      <c r="F821" s="88"/>
      <c r="G821" s="88"/>
    </row>
    <row r="822" s="54" customFormat="1" customHeight="1" spans="1:7">
      <c r="A822" s="81">
        <v>21109</v>
      </c>
      <c r="B822" s="121" t="s">
        <v>673</v>
      </c>
      <c r="C822" s="123"/>
      <c r="D822" s="123"/>
      <c r="E822" s="91"/>
      <c r="F822" s="88"/>
      <c r="G822" s="88"/>
    </row>
    <row r="823" s="54" customFormat="1" customHeight="1" spans="1:7">
      <c r="A823" s="81">
        <v>2110901</v>
      </c>
      <c r="B823" s="81" t="s">
        <v>674</v>
      </c>
      <c r="C823" s="123"/>
      <c r="D823" s="123"/>
      <c r="E823" s="91"/>
      <c r="F823" s="88"/>
      <c r="G823" s="88"/>
    </row>
    <row r="824" s="54" customFormat="1" customHeight="1" spans="1:7">
      <c r="A824" s="81">
        <v>21110</v>
      </c>
      <c r="B824" s="121" t="s">
        <v>675</v>
      </c>
      <c r="C824" s="124"/>
      <c r="D824" s="124">
        <v>55</v>
      </c>
      <c r="E824" s="122">
        <f>E825</f>
        <v>55</v>
      </c>
      <c r="F824" s="87">
        <f>E824/D824</f>
        <v>1</v>
      </c>
      <c r="G824" s="87">
        <v>0.426356589147287</v>
      </c>
    </row>
    <row r="825" s="54" customFormat="1" customHeight="1" spans="1:7">
      <c r="A825" s="81">
        <v>2111001</v>
      </c>
      <c r="B825" s="81" t="s">
        <v>676</v>
      </c>
      <c r="C825" s="123"/>
      <c r="D825" s="123"/>
      <c r="E825" s="91">
        <v>55</v>
      </c>
      <c r="F825" s="88"/>
      <c r="G825" s="88">
        <v>0.426356589147287</v>
      </c>
    </row>
    <row r="826" s="54" customFormat="1" customHeight="1" spans="1:7">
      <c r="A826" s="81">
        <v>21111</v>
      </c>
      <c r="B826" s="121" t="s">
        <v>677</v>
      </c>
      <c r="C826" s="124"/>
      <c r="D826" s="124">
        <v>-7</v>
      </c>
      <c r="E826" s="122">
        <f>SUM(E827:E831)</f>
        <v>-7</v>
      </c>
      <c r="F826" s="87">
        <f>E826/D826</f>
        <v>1</v>
      </c>
      <c r="G826" s="87">
        <v>-0.388888888888889</v>
      </c>
    </row>
    <row r="827" s="54" customFormat="1" customHeight="1" spans="1:7">
      <c r="A827" s="81">
        <v>2111101</v>
      </c>
      <c r="B827" s="81" t="s">
        <v>678</v>
      </c>
      <c r="C827" s="123"/>
      <c r="D827" s="123"/>
      <c r="E827" s="91"/>
      <c r="F827" s="88"/>
      <c r="G827" s="88"/>
    </row>
    <row r="828" s="54" customFormat="1" customHeight="1" spans="1:7">
      <c r="A828" s="81">
        <v>2111102</v>
      </c>
      <c r="B828" s="81" t="s">
        <v>679</v>
      </c>
      <c r="C828" s="123"/>
      <c r="D828" s="123"/>
      <c r="E828" s="91"/>
      <c r="F828" s="88"/>
      <c r="G828" s="88">
        <v>0</v>
      </c>
    </row>
    <row r="829" s="54" customFormat="1" customHeight="1" spans="1:7">
      <c r="A829" s="81">
        <v>2111103</v>
      </c>
      <c r="B829" s="81" t="s">
        <v>680</v>
      </c>
      <c r="C829" s="123"/>
      <c r="D829" s="123"/>
      <c r="E829" s="91">
        <v>-7</v>
      </c>
      <c r="F829" s="88"/>
      <c r="G829" s="88"/>
    </row>
    <row r="830" s="54" customFormat="1" customHeight="1" spans="1:7">
      <c r="A830" s="81">
        <v>2111104</v>
      </c>
      <c r="B830" s="81" t="s">
        <v>681</v>
      </c>
      <c r="C830" s="123"/>
      <c r="D830" s="123"/>
      <c r="E830" s="91"/>
      <c r="F830" s="88"/>
      <c r="G830" s="88"/>
    </row>
    <row r="831" s="54" customFormat="1" customHeight="1" spans="1:7">
      <c r="A831" s="81">
        <v>2111199</v>
      </c>
      <c r="B831" s="81" t="s">
        <v>682</v>
      </c>
      <c r="C831" s="123"/>
      <c r="D831" s="123"/>
      <c r="E831" s="91"/>
      <c r="F831" s="88"/>
      <c r="G831" s="88"/>
    </row>
    <row r="832" s="54" customFormat="1" customHeight="1" spans="1:7">
      <c r="A832" s="81">
        <v>21112</v>
      </c>
      <c r="B832" s="121" t="s">
        <v>683</v>
      </c>
      <c r="C832" s="123"/>
      <c r="D832" s="124">
        <v>760</v>
      </c>
      <c r="E832" s="124">
        <f>E833+E834</f>
        <v>618</v>
      </c>
      <c r="F832" s="88"/>
      <c r="G832" s="88"/>
    </row>
    <row r="833" s="54" customFormat="1" customHeight="1" spans="1:7">
      <c r="A833" s="81">
        <v>2111201</v>
      </c>
      <c r="B833" s="81" t="s">
        <v>684</v>
      </c>
      <c r="C833" s="123"/>
      <c r="D833" s="123"/>
      <c r="E833" s="91">
        <v>618</v>
      </c>
      <c r="F833" s="88"/>
      <c r="G833" s="88"/>
    </row>
    <row r="834" s="54" customFormat="1" customHeight="1" spans="1:7">
      <c r="A834" s="81">
        <v>2111299</v>
      </c>
      <c r="B834" s="81" t="s">
        <v>685</v>
      </c>
      <c r="C834" s="123"/>
      <c r="D834" s="123"/>
      <c r="E834" s="91"/>
      <c r="F834" s="88"/>
      <c r="G834" s="88"/>
    </row>
    <row r="835" s="54" customFormat="1" customHeight="1" spans="1:7">
      <c r="A835" s="81">
        <v>21113</v>
      </c>
      <c r="B835" s="121" t="s">
        <v>686</v>
      </c>
      <c r="C835" s="123"/>
      <c r="D835" s="123"/>
      <c r="E835" s="91"/>
      <c r="F835" s="88"/>
      <c r="G835" s="88"/>
    </row>
    <row r="836" s="54" customFormat="1" customHeight="1" spans="1:7">
      <c r="A836" s="81">
        <v>2111301</v>
      </c>
      <c r="B836" s="81" t="s">
        <v>687</v>
      </c>
      <c r="C836" s="123"/>
      <c r="D836" s="123"/>
      <c r="E836" s="91"/>
      <c r="F836" s="88"/>
      <c r="G836" s="88"/>
    </row>
    <row r="837" s="54" customFormat="1" customHeight="1" spans="1:7">
      <c r="A837" s="81">
        <v>21114</v>
      </c>
      <c r="B837" s="121" t="s">
        <v>688</v>
      </c>
      <c r="C837" s="123"/>
      <c r="D837" s="123"/>
      <c r="E837" s="91"/>
      <c r="F837" s="88"/>
      <c r="G837" s="88"/>
    </row>
    <row r="838" s="54" customFormat="1" customHeight="1" spans="1:7">
      <c r="A838" s="81">
        <v>2111401</v>
      </c>
      <c r="B838" s="81" t="s">
        <v>81</v>
      </c>
      <c r="C838" s="123"/>
      <c r="D838" s="123"/>
      <c r="E838" s="91"/>
      <c r="F838" s="88"/>
      <c r="G838" s="88"/>
    </row>
    <row r="839" s="54" customFormat="1" customHeight="1" spans="1:7">
      <c r="A839" s="81">
        <v>2111402</v>
      </c>
      <c r="B839" s="81" t="s">
        <v>82</v>
      </c>
      <c r="C839" s="123"/>
      <c r="D839" s="123"/>
      <c r="E839" s="91"/>
      <c r="F839" s="88"/>
      <c r="G839" s="88"/>
    </row>
    <row r="840" s="54" customFormat="1" customHeight="1" spans="1:7">
      <c r="A840" s="81">
        <v>2111403</v>
      </c>
      <c r="B840" s="81" t="s">
        <v>83</v>
      </c>
      <c r="C840" s="123"/>
      <c r="D840" s="123"/>
      <c r="E840" s="91"/>
      <c r="F840" s="88"/>
      <c r="G840" s="88"/>
    </row>
    <row r="841" s="54" customFormat="1" customHeight="1" spans="1:7">
      <c r="A841" s="81">
        <v>2111406</v>
      </c>
      <c r="B841" s="81" t="s">
        <v>689</v>
      </c>
      <c r="C841" s="123"/>
      <c r="D841" s="123"/>
      <c r="E841" s="91"/>
      <c r="F841" s="88"/>
      <c r="G841" s="88"/>
    </row>
    <row r="842" s="54" customFormat="1" customHeight="1" spans="1:7">
      <c r="A842" s="81">
        <v>2111407</v>
      </c>
      <c r="B842" s="81" t="s">
        <v>690</v>
      </c>
      <c r="C842" s="123"/>
      <c r="D842" s="123"/>
      <c r="E842" s="91"/>
      <c r="F842" s="88"/>
      <c r="G842" s="88"/>
    </row>
    <row r="843" s="54" customFormat="1" customHeight="1" spans="1:7">
      <c r="A843" s="81">
        <v>2111408</v>
      </c>
      <c r="B843" s="81" t="s">
        <v>691</v>
      </c>
      <c r="C843" s="123"/>
      <c r="D843" s="123"/>
      <c r="E843" s="91"/>
      <c r="F843" s="88"/>
      <c r="G843" s="88"/>
    </row>
    <row r="844" s="54" customFormat="1" customHeight="1" spans="1:7">
      <c r="A844" s="81">
        <v>2111411</v>
      </c>
      <c r="B844" s="81" t="s">
        <v>122</v>
      </c>
      <c r="C844" s="123"/>
      <c r="D844" s="123"/>
      <c r="E844" s="91"/>
      <c r="F844" s="88"/>
      <c r="G844" s="88"/>
    </row>
    <row r="845" s="54" customFormat="1" customHeight="1" spans="1:7">
      <c r="A845" s="81">
        <v>2111413</v>
      </c>
      <c r="B845" s="81" t="s">
        <v>692</v>
      </c>
      <c r="C845" s="123"/>
      <c r="D845" s="123"/>
      <c r="E845" s="91"/>
      <c r="F845" s="88"/>
      <c r="G845" s="88"/>
    </row>
    <row r="846" s="54" customFormat="1" customHeight="1" spans="1:7">
      <c r="A846" s="81">
        <v>2111450</v>
      </c>
      <c r="B846" s="81" t="s">
        <v>90</v>
      </c>
      <c r="C846" s="123"/>
      <c r="D846" s="123"/>
      <c r="E846" s="91"/>
      <c r="F846" s="88"/>
      <c r="G846" s="88"/>
    </row>
    <row r="847" s="54" customFormat="1" customHeight="1" spans="1:7">
      <c r="A847" s="81">
        <v>2111499</v>
      </c>
      <c r="B847" s="81" t="s">
        <v>693</v>
      </c>
      <c r="C847" s="123"/>
      <c r="D847" s="123"/>
      <c r="E847" s="91"/>
      <c r="F847" s="88"/>
      <c r="G847" s="88"/>
    </row>
    <row r="848" s="54" customFormat="1" customHeight="1" spans="1:7">
      <c r="A848" s="81">
        <v>21199</v>
      </c>
      <c r="B848" s="121" t="s">
        <v>694</v>
      </c>
      <c r="C848" s="124">
        <v>138</v>
      </c>
      <c r="D848" s="124">
        <v>2638</v>
      </c>
      <c r="E848" s="122">
        <f>E849</f>
        <v>2520</v>
      </c>
      <c r="F848" s="87">
        <f>E848/D848</f>
        <v>0.955269143290371</v>
      </c>
      <c r="G848" s="87">
        <v>2.49752229930624</v>
      </c>
    </row>
    <row r="849" s="54" customFormat="1" customHeight="1" spans="1:7">
      <c r="A849" s="81">
        <v>2119999</v>
      </c>
      <c r="B849" s="81" t="s">
        <v>695</v>
      </c>
      <c r="C849" s="123"/>
      <c r="D849" s="123"/>
      <c r="E849" s="91">
        <v>2520</v>
      </c>
      <c r="F849" s="88"/>
      <c r="G849" s="88">
        <v>2.49752229930624</v>
      </c>
    </row>
    <row r="850" s="54" customFormat="1" customHeight="1" spans="1:7">
      <c r="A850" s="81">
        <v>212</v>
      </c>
      <c r="B850" s="121" t="s">
        <v>696</v>
      </c>
      <c r="C850" s="146">
        <f>SUM(C851,C862,C864,C867,C869,C871)</f>
        <v>17375</v>
      </c>
      <c r="D850" s="146">
        <f>SUM(D851,D862,D864,D867,D869,D871)</f>
        <v>33550</v>
      </c>
      <c r="E850" s="122">
        <f>SUM(E851,E862,E864,E867,E869,E871)</f>
        <v>26293</v>
      </c>
      <c r="F850" s="87">
        <f>E850/D850</f>
        <v>0.783695976154993</v>
      </c>
      <c r="G850" s="87">
        <v>0.845597221328874</v>
      </c>
    </row>
    <row r="851" s="54" customFormat="1" customHeight="1" spans="1:7">
      <c r="A851" s="81">
        <v>21201</v>
      </c>
      <c r="B851" s="121" t="s">
        <v>697</v>
      </c>
      <c r="C851" s="124">
        <v>1306</v>
      </c>
      <c r="D851" s="124">
        <v>1679</v>
      </c>
      <c r="E851" s="122">
        <f>SUM(E852:E861)</f>
        <v>1394</v>
      </c>
      <c r="F851" s="87">
        <f>E851/D851</f>
        <v>0.8302561048243</v>
      </c>
      <c r="G851" s="87">
        <v>1.20901994796184</v>
      </c>
    </row>
    <row r="852" s="54" customFormat="1" customHeight="1" spans="1:7">
      <c r="A852" s="81">
        <v>2120101</v>
      </c>
      <c r="B852" s="81" t="s">
        <v>81</v>
      </c>
      <c r="C852" s="123"/>
      <c r="D852" s="123"/>
      <c r="E852" s="91">
        <v>207</v>
      </c>
      <c r="F852" s="88"/>
      <c r="G852" s="88">
        <v>1.15642458100559</v>
      </c>
    </row>
    <row r="853" s="54" customFormat="1" customHeight="1" spans="1:7">
      <c r="A853" s="81">
        <v>2120102</v>
      </c>
      <c r="B853" s="81" t="s">
        <v>82</v>
      </c>
      <c r="C853" s="123"/>
      <c r="D853" s="123"/>
      <c r="E853" s="91">
        <v>181</v>
      </c>
      <c r="F853" s="88"/>
      <c r="G853" s="88">
        <v>1.12422360248447</v>
      </c>
    </row>
    <row r="854" s="54" customFormat="1" customHeight="1" spans="1:7">
      <c r="A854" s="81">
        <v>2120103</v>
      </c>
      <c r="B854" s="81" t="s">
        <v>83</v>
      </c>
      <c r="C854" s="123"/>
      <c r="D854" s="123"/>
      <c r="E854" s="91"/>
      <c r="F854" s="88"/>
      <c r="G854" s="88"/>
    </row>
    <row r="855" s="54" customFormat="1" customHeight="1" spans="1:7">
      <c r="A855" s="81">
        <v>2120104</v>
      </c>
      <c r="B855" s="81" t="s">
        <v>698</v>
      </c>
      <c r="C855" s="123"/>
      <c r="D855" s="123"/>
      <c r="E855" s="91">
        <v>827</v>
      </c>
      <c r="F855" s="88"/>
      <c r="G855" s="88">
        <v>1.02351485148515</v>
      </c>
    </row>
    <row r="856" s="54" customFormat="1" customHeight="1" spans="1:7">
      <c r="A856" s="81">
        <v>2120105</v>
      </c>
      <c r="B856" s="81" t="s">
        <v>699</v>
      </c>
      <c r="C856" s="123"/>
      <c r="D856" s="123"/>
      <c r="E856" s="91"/>
      <c r="F856" s="88"/>
      <c r="G856" s="88"/>
    </row>
    <row r="857" s="54" customFormat="1" customHeight="1" spans="1:7">
      <c r="A857" s="81">
        <v>2120106</v>
      </c>
      <c r="B857" s="81" t="s">
        <v>700</v>
      </c>
      <c r="C857" s="123"/>
      <c r="D857" s="123"/>
      <c r="E857" s="91"/>
      <c r="F857" s="88"/>
      <c r="G857" s="88"/>
    </row>
    <row r="858" s="54" customFormat="1" customHeight="1" spans="1:7">
      <c r="A858" s="81">
        <v>2120107</v>
      </c>
      <c r="B858" s="81" t="s">
        <v>701</v>
      </c>
      <c r="C858" s="123"/>
      <c r="D858" s="123"/>
      <c r="E858" s="91"/>
      <c r="F858" s="88"/>
      <c r="G858" s="88"/>
    </row>
    <row r="859" s="54" customFormat="1" customHeight="1" spans="1:7">
      <c r="A859" s="81">
        <v>2120109</v>
      </c>
      <c r="B859" s="81" t="s">
        <v>702</v>
      </c>
      <c r="C859" s="123"/>
      <c r="D859" s="123"/>
      <c r="E859" s="91"/>
      <c r="F859" s="88"/>
      <c r="G859" s="88"/>
    </row>
    <row r="860" s="54" customFormat="1" customHeight="1" spans="1:7">
      <c r="A860" s="81">
        <v>2120110</v>
      </c>
      <c r="B860" s="81" t="s">
        <v>703</v>
      </c>
      <c r="C860" s="123"/>
      <c r="D860" s="123"/>
      <c r="E860" s="91"/>
      <c r="F860" s="88"/>
      <c r="G860" s="88"/>
    </row>
    <row r="861" s="54" customFormat="1" customHeight="1" spans="1:7">
      <c r="A861" s="81">
        <v>2120199</v>
      </c>
      <c r="B861" s="81" t="s">
        <v>704</v>
      </c>
      <c r="C861" s="123"/>
      <c r="D861" s="123"/>
      <c r="E861" s="91">
        <v>179</v>
      </c>
      <c r="F861" s="88"/>
      <c r="G861" s="88">
        <v>35.8</v>
      </c>
    </row>
    <row r="862" s="54" customFormat="1" customHeight="1" spans="1:7">
      <c r="A862" s="81">
        <v>21202</v>
      </c>
      <c r="B862" s="121" t="s">
        <v>705</v>
      </c>
      <c r="C862" s="124"/>
      <c r="D862" s="124">
        <v>120</v>
      </c>
      <c r="E862" s="122">
        <f>E863</f>
        <v>16</v>
      </c>
      <c r="F862" s="87">
        <f>E862/D862</f>
        <v>0.133333333333333</v>
      </c>
      <c r="G862" s="87">
        <v>0.2</v>
      </c>
    </row>
    <row r="863" s="54" customFormat="1" customHeight="1" spans="1:7">
      <c r="A863" s="81">
        <v>2120201</v>
      </c>
      <c r="B863" s="81" t="s">
        <v>706</v>
      </c>
      <c r="C863" s="123"/>
      <c r="D863" s="123"/>
      <c r="E863" s="91">
        <v>16</v>
      </c>
      <c r="F863" s="88"/>
      <c r="G863" s="88">
        <v>0.2</v>
      </c>
    </row>
    <row r="864" s="54" customFormat="1" customHeight="1" spans="1:7">
      <c r="A864" s="81">
        <v>21203</v>
      </c>
      <c r="B864" s="121" t="s">
        <v>707</v>
      </c>
      <c r="C864" s="124">
        <v>6949</v>
      </c>
      <c r="D864" s="124">
        <v>17593</v>
      </c>
      <c r="E864" s="122">
        <f>SUM(E865:E866)</f>
        <v>11736</v>
      </c>
      <c r="F864" s="87">
        <f>E864/D864</f>
        <v>0.667083499118968</v>
      </c>
      <c r="G864" s="87">
        <v>0.745948007373038</v>
      </c>
    </row>
    <row r="865" s="54" customFormat="1" customHeight="1" spans="1:7">
      <c r="A865" s="81">
        <v>2120303</v>
      </c>
      <c r="B865" s="81" t="s">
        <v>708</v>
      </c>
      <c r="C865" s="123"/>
      <c r="D865" s="123"/>
      <c r="E865" s="91">
        <v>673</v>
      </c>
      <c r="F865" s="88"/>
      <c r="G865" s="88">
        <v>0.749443207126949</v>
      </c>
    </row>
    <row r="866" s="54" customFormat="1" customHeight="1" spans="1:7">
      <c r="A866" s="81">
        <v>2120399</v>
      </c>
      <c r="B866" s="81" t="s">
        <v>709</v>
      </c>
      <c r="C866" s="123"/>
      <c r="D866" s="123"/>
      <c r="E866" s="91">
        <v>11063</v>
      </c>
      <c r="F866" s="88"/>
      <c r="G866" s="88">
        <v>0.745736434108527</v>
      </c>
    </row>
    <row r="867" s="54" customFormat="1" customHeight="1" spans="1:7">
      <c r="A867" s="81">
        <v>21205</v>
      </c>
      <c r="B867" s="121" t="s">
        <v>710</v>
      </c>
      <c r="C867" s="124">
        <v>7708</v>
      </c>
      <c r="D867" s="124">
        <v>10325</v>
      </c>
      <c r="E867" s="122">
        <f t="shared" ref="E867:E871" si="0">E868</f>
        <v>10156</v>
      </c>
      <c r="F867" s="87">
        <f>E867/D867</f>
        <v>0.98363196125908</v>
      </c>
      <c r="G867" s="87">
        <v>1.1175176056338</v>
      </c>
    </row>
    <row r="868" s="54" customFormat="1" customHeight="1" spans="1:7">
      <c r="A868" s="81">
        <v>2120501</v>
      </c>
      <c r="B868" s="81" t="s">
        <v>711</v>
      </c>
      <c r="C868" s="123"/>
      <c r="D868" s="123"/>
      <c r="E868" s="91">
        <v>10156</v>
      </c>
      <c r="F868" s="88"/>
      <c r="G868" s="88">
        <v>1.1175176056338</v>
      </c>
    </row>
    <row r="869" s="54" customFormat="1" customHeight="1" spans="1:7">
      <c r="A869" s="81">
        <v>21206</v>
      </c>
      <c r="B869" s="121" t="s">
        <v>712</v>
      </c>
      <c r="C869" s="123"/>
      <c r="D869" s="123"/>
      <c r="E869" s="91"/>
      <c r="F869" s="88"/>
      <c r="G869" s="88"/>
    </row>
    <row r="870" s="54" customFormat="1" customHeight="1" spans="1:7">
      <c r="A870" s="81">
        <v>2120601</v>
      </c>
      <c r="B870" s="81" t="s">
        <v>713</v>
      </c>
      <c r="C870" s="123"/>
      <c r="D870" s="123"/>
      <c r="E870" s="91"/>
      <c r="F870" s="88"/>
      <c r="G870" s="88"/>
    </row>
    <row r="871" s="54" customFormat="1" customHeight="1" spans="1:7">
      <c r="A871" s="81">
        <v>21299</v>
      </c>
      <c r="B871" s="121" t="s">
        <v>714</v>
      </c>
      <c r="C871" s="124">
        <v>1412</v>
      </c>
      <c r="D871" s="124">
        <v>3833</v>
      </c>
      <c r="E871" s="122">
        <f t="shared" si="0"/>
        <v>2991</v>
      </c>
      <c r="F871" s="87">
        <f>E871/D871</f>
        <v>0.78032872423689</v>
      </c>
      <c r="G871" s="87">
        <v>0.593452380952381</v>
      </c>
    </row>
    <row r="872" s="54" customFormat="1" customHeight="1" spans="1:7">
      <c r="A872" s="81">
        <v>2129999</v>
      </c>
      <c r="B872" s="81" t="s">
        <v>715</v>
      </c>
      <c r="C872" s="123"/>
      <c r="D872" s="123"/>
      <c r="E872" s="91">
        <v>2991</v>
      </c>
      <c r="F872" s="88"/>
      <c r="G872" s="88">
        <v>0.593452380952381</v>
      </c>
    </row>
    <row r="873" s="54" customFormat="1" customHeight="1" spans="1:7">
      <c r="A873" s="81">
        <v>213</v>
      </c>
      <c r="B873" s="121" t="s">
        <v>716</v>
      </c>
      <c r="C873" s="146">
        <f>SUM(C874,C900,C923,C951,C958,C964,C970,C973)</f>
        <v>21911</v>
      </c>
      <c r="D873" s="146">
        <f>SUM(D874,D900,D923,D951,D958,D964,D970,D973)</f>
        <v>42149</v>
      </c>
      <c r="E873" s="122">
        <f>SUM(E874,E900,E923,E951,E958,E964,E970,E973)</f>
        <v>32590</v>
      </c>
      <c r="F873" s="87">
        <f>E873/D873</f>
        <v>0.773209328809699</v>
      </c>
      <c r="G873" s="87">
        <v>0.95378852175949</v>
      </c>
    </row>
    <row r="874" s="54" customFormat="1" customHeight="1" spans="1:7">
      <c r="A874" s="81">
        <v>21301</v>
      </c>
      <c r="B874" s="121" t="s">
        <v>717</v>
      </c>
      <c r="C874" s="124">
        <v>2803</v>
      </c>
      <c r="D874" s="124">
        <v>4603</v>
      </c>
      <c r="E874" s="122">
        <f>SUM(E875:E899)</f>
        <v>4047</v>
      </c>
      <c r="F874" s="87">
        <f>E874/D874</f>
        <v>0.87920921138388</v>
      </c>
      <c r="G874" s="87">
        <v>0.509890386796019</v>
      </c>
    </row>
    <row r="875" s="54" customFormat="1" customHeight="1" spans="1:7">
      <c r="A875" s="81">
        <v>2130101</v>
      </c>
      <c r="B875" s="81" t="s">
        <v>81</v>
      </c>
      <c r="C875" s="123"/>
      <c r="D875" s="123"/>
      <c r="E875" s="91">
        <v>61</v>
      </c>
      <c r="F875" s="88"/>
      <c r="G875" s="88">
        <v>0.5</v>
      </c>
    </row>
    <row r="876" s="54" customFormat="1" customHeight="1" spans="1:7">
      <c r="A876" s="81">
        <v>2130102</v>
      </c>
      <c r="B876" s="81" t="s">
        <v>82</v>
      </c>
      <c r="C876" s="123"/>
      <c r="D876" s="123"/>
      <c r="E876" s="91"/>
      <c r="F876" s="88"/>
      <c r="G876" s="88">
        <v>0</v>
      </c>
    </row>
    <row r="877" s="54" customFormat="1" customHeight="1" spans="1:7">
      <c r="A877" s="81">
        <v>2130103</v>
      </c>
      <c r="B877" s="81" t="s">
        <v>83</v>
      </c>
      <c r="C877" s="123"/>
      <c r="D877" s="123"/>
      <c r="E877" s="91"/>
      <c r="F877" s="88"/>
      <c r="G877" s="88"/>
    </row>
    <row r="878" s="54" customFormat="1" customHeight="1" spans="1:7">
      <c r="A878" s="81">
        <v>2130104</v>
      </c>
      <c r="B878" s="81" t="s">
        <v>90</v>
      </c>
      <c r="C878" s="123"/>
      <c r="D878" s="123"/>
      <c r="E878" s="91">
        <v>610</v>
      </c>
      <c r="F878" s="88"/>
      <c r="G878" s="88">
        <v>1.36160714285714</v>
      </c>
    </row>
    <row r="879" s="54" customFormat="1" customHeight="1" spans="1:7">
      <c r="A879" s="81">
        <v>2130105</v>
      </c>
      <c r="B879" s="81" t="s">
        <v>718</v>
      </c>
      <c r="C879" s="123"/>
      <c r="D879" s="123"/>
      <c r="E879" s="91"/>
      <c r="F879" s="88"/>
      <c r="G879" s="88"/>
    </row>
    <row r="880" s="54" customFormat="1" customHeight="1" spans="1:7">
      <c r="A880" s="81">
        <v>2130106</v>
      </c>
      <c r="B880" s="81" t="s">
        <v>719</v>
      </c>
      <c r="C880" s="123"/>
      <c r="D880" s="123"/>
      <c r="E880" s="91"/>
      <c r="F880" s="88"/>
      <c r="G880" s="88"/>
    </row>
    <row r="881" s="54" customFormat="1" customHeight="1" spans="1:7">
      <c r="A881" s="81">
        <v>2130108</v>
      </c>
      <c r="B881" s="81" t="s">
        <v>720</v>
      </c>
      <c r="C881" s="123"/>
      <c r="D881" s="123"/>
      <c r="E881" s="91">
        <v>95</v>
      </c>
      <c r="F881" s="88"/>
      <c r="G881" s="88">
        <v>0.989583333333333</v>
      </c>
    </row>
    <row r="882" s="54" customFormat="1" customHeight="1" spans="1:7">
      <c r="A882" s="81">
        <v>2130109</v>
      </c>
      <c r="B882" s="81" t="s">
        <v>721</v>
      </c>
      <c r="C882" s="123"/>
      <c r="D882" s="123"/>
      <c r="E882" s="91">
        <v>11</v>
      </c>
      <c r="F882" s="88"/>
      <c r="G882" s="88">
        <v>1.375</v>
      </c>
    </row>
    <row r="883" s="54" customFormat="1" customHeight="1" spans="1:7">
      <c r="A883" s="81">
        <v>2130110</v>
      </c>
      <c r="B883" s="81" t="s">
        <v>722</v>
      </c>
      <c r="C883" s="123"/>
      <c r="D883" s="123"/>
      <c r="E883" s="91">
        <v>10</v>
      </c>
      <c r="F883" s="88"/>
      <c r="G883" s="88">
        <v>1.66666666666667</v>
      </c>
    </row>
    <row r="884" s="54" customFormat="1" customHeight="1" spans="1:7">
      <c r="A884" s="81">
        <v>2130111</v>
      </c>
      <c r="B884" s="81" t="s">
        <v>723</v>
      </c>
      <c r="C884" s="123"/>
      <c r="D884" s="123"/>
      <c r="E884" s="91"/>
      <c r="F884" s="88"/>
      <c r="G884" s="88"/>
    </row>
    <row r="885" s="54" customFormat="1" customHeight="1" spans="1:7">
      <c r="A885" s="81">
        <v>2130112</v>
      </c>
      <c r="B885" s="81" t="s">
        <v>724</v>
      </c>
      <c r="C885" s="123"/>
      <c r="D885" s="123"/>
      <c r="E885" s="91"/>
      <c r="F885" s="88"/>
      <c r="G885" s="88"/>
    </row>
    <row r="886" s="54" customFormat="1" customHeight="1" spans="1:7">
      <c r="A886" s="81">
        <v>2130114</v>
      </c>
      <c r="B886" s="81" t="s">
        <v>725</v>
      </c>
      <c r="C886" s="123"/>
      <c r="D886" s="123"/>
      <c r="E886" s="91"/>
      <c r="F886" s="88"/>
      <c r="G886" s="88"/>
    </row>
    <row r="887" s="54" customFormat="1" customHeight="1" spans="1:7">
      <c r="A887" s="81">
        <v>2130119</v>
      </c>
      <c r="B887" s="81" t="s">
        <v>726</v>
      </c>
      <c r="C887" s="123"/>
      <c r="D887" s="123"/>
      <c r="E887" s="91">
        <v>7</v>
      </c>
      <c r="F887" s="88"/>
      <c r="G887" s="88">
        <v>0.14</v>
      </c>
    </row>
    <row r="888" s="54" customFormat="1" customHeight="1" spans="1:7">
      <c r="A888" s="81">
        <v>2130120</v>
      </c>
      <c r="B888" s="81" t="s">
        <v>727</v>
      </c>
      <c r="C888" s="123"/>
      <c r="D888" s="123"/>
      <c r="E888" s="91">
        <v>282</v>
      </c>
      <c r="F888" s="88"/>
      <c r="G888" s="88">
        <v>0.909677419354839</v>
      </c>
    </row>
    <row r="889" s="54" customFormat="1" customHeight="1" spans="1:7">
      <c r="A889" s="81">
        <v>2130121</v>
      </c>
      <c r="B889" s="81" t="s">
        <v>728</v>
      </c>
      <c r="C889" s="123"/>
      <c r="D889" s="123"/>
      <c r="E889" s="91"/>
      <c r="F889" s="88"/>
      <c r="G889" s="88"/>
    </row>
    <row r="890" s="54" customFormat="1" ht="17.25" customHeight="1" spans="1:7">
      <c r="A890" s="81">
        <v>2130122</v>
      </c>
      <c r="B890" s="81" t="s">
        <v>729</v>
      </c>
      <c r="C890" s="123"/>
      <c r="D890" s="123"/>
      <c r="E890" s="91">
        <v>1984</v>
      </c>
      <c r="F890" s="88"/>
      <c r="G890" s="88">
        <v>1.09190974133187</v>
      </c>
    </row>
    <row r="891" s="54" customFormat="1" customHeight="1" spans="1:7">
      <c r="A891" s="81">
        <v>2130124</v>
      </c>
      <c r="B891" s="81" t="s">
        <v>730</v>
      </c>
      <c r="C891" s="123"/>
      <c r="D891" s="123"/>
      <c r="E891" s="91">
        <v>39</v>
      </c>
      <c r="F891" s="88"/>
      <c r="G891" s="88">
        <v>0.619047619047619</v>
      </c>
    </row>
    <row r="892" s="54" customFormat="1" customHeight="1" spans="1:7">
      <c r="A892" s="81">
        <v>2130125</v>
      </c>
      <c r="B892" s="81" t="s">
        <v>731</v>
      </c>
      <c r="C892" s="123"/>
      <c r="D892" s="123"/>
      <c r="E892" s="91">
        <v>100</v>
      </c>
      <c r="F892" s="88"/>
      <c r="G892" s="88"/>
    </row>
    <row r="893" s="54" customFormat="1" customHeight="1" spans="1:7">
      <c r="A893" s="81">
        <v>2130126</v>
      </c>
      <c r="B893" s="81" t="s">
        <v>732</v>
      </c>
      <c r="C893" s="123"/>
      <c r="D893" s="123"/>
      <c r="E893" s="91">
        <v>29</v>
      </c>
      <c r="F893" s="88"/>
      <c r="G893" s="88">
        <v>0.12719298245614</v>
      </c>
    </row>
    <row r="894" s="54" customFormat="1" customHeight="1" spans="1:7">
      <c r="A894" s="81">
        <v>2130135</v>
      </c>
      <c r="B894" s="81" t="s">
        <v>733</v>
      </c>
      <c r="C894" s="123"/>
      <c r="D894" s="123"/>
      <c r="E894" s="91">
        <v>41</v>
      </c>
      <c r="F894" s="88"/>
      <c r="G894" s="88">
        <v>1.64</v>
      </c>
    </row>
    <row r="895" s="54" customFormat="1" customHeight="1" spans="1:7">
      <c r="A895" s="81">
        <v>2130142</v>
      </c>
      <c r="B895" s="81" t="s">
        <v>734</v>
      </c>
      <c r="C895" s="123"/>
      <c r="D895" s="123"/>
      <c r="E895" s="91"/>
      <c r="F895" s="88"/>
      <c r="G895" s="88"/>
    </row>
    <row r="896" s="54" customFormat="1" customHeight="1" spans="1:7">
      <c r="A896" s="81">
        <v>2130148</v>
      </c>
      <c r="B896" s="81" t="s">
        <v>735</v>
      </c>
      <c r="C896" s="123"/>
      <c r="D896" s="123"/>
      <c r="E896" s="91"/>
      <c r="F896" s="88"/>
      <c r="G896" s="88">
        <v>0</v>
      </c>
    </row>
    <row r="897" s="54" customFormat="1" customHeight="1" spans="1:7">
      <c r="A897" s="81">
        <v>2130152</v>
      </c>
      <c r="B897" s="81" t="s">
        <v>736</v>
      </c>
      <c r="C897" s="123"/>
      <c r="D897" s="123"/>
      <c r="E897" s="91"/>
      <c r="F897" s="88"/>
      <c r="G897" s="88"/>
    </row>
    <row r="898" s="54" customFormat="1" customHeight="1" spans="1:7">
      <c r="A898" s="81">
        <v>2130153</v>
      </c>
      <c r="B898" s="81" t="s">
        <v>737</v>
      </c>
      <c r="C898" s="123"/>
      <c r="D898" s="123"/>
      <c r="E898" s="91">
        <v>280</v>
      </c>
      <c r="F898" s="88"/>
      <c r="G898" s="88">
        <v>0.0831600831600832</v>
      </c>
    </row>
    <row r="899" s="54" customFormat="1" customHeight="1" spans="1:7">
      <c r="A899" s="81">
        <v>2130199</v>
      </c>
      <c r="B899" s="81" t="s">
        <v>738</v>
      </c>
      <c r="C899" s="123"/>
      <c r="D899" s="123"/>
      <c r="E899" s="91">
        <v>498</v>
      </c>
      <c r="F899" s="88"/>
      <c r="G899" s="88">
        <v>0.374436090225564</v>
      </c>
    </row>
    <row r="900" s="54" customFormat="1" customHeight="1" spans="1:7">
      <c r="A900" s="81">
        <v>21302</v>
      </c>
      <c r="B900" s="121" t="s">
        <v>739</v>
      </c>
      <c r="C900" s="124">
        <v>790</v>
      </c>
      <c r="D900" s="124">
        <v>1564</v>
      </c>
      <c r="E900" s="122">
        <f>SUM(E901:E922)</f>
        <v>1404</v>
      </c>
      <c r="F900" s="87">
        <f>E900/D900</f>
        <v>0.89769820971867</v>
      </c>
      <c r="G900" s="87">
        <v>1.72906403940887</v>
      </c>
    </row>
    <row r="901" s="54" customFormat="1" customHeight="1" spans="1:7">
      <c r="A901" s="81">
        <v>2130201</v>
      </c>
      <c r="B901" s="81" t="s">
        <v>81</v>
      </c>
      <c r="C901" s="123"/>
      <c r="D901" s="123"/>
      <c r="E901" s="91"/>
      <c r="F901" s="88"/>
      <c r="G901" s="88"/>
    </row>
    <row r="902" s="54" customFormat="1" customHeight="1" spans="1:7">
      <c r="A902" s="81">
        <v>2130202</v>
      </c>
      <c r="B902" s="81" t="s">
        <v>82</v>
      </c>
      <c r="C902" s="123"/>
      <c r="D902" s="123"/>
      <c r="E902" s="91"/>
      <c r="F902" s="88"/>
      <c r="G902" s="88"/>
    </row>
    <row r="903" s="54" customFormat="1" customHeight="1" spans="1:7">
      <c r="A903" s="81">
        <v>2130203</v>
      </c>
      <c r="B903" s="81" t="s">
        <v>83</v>
      </c>
      <c r="C903" s="123"/>
      <c r="D903" s="123"/>
      <c r="E903" s="91"/>
      <c r="F903" s="88"/>
      <c r="G903" s="88"/>
    </row>
    <row r="904" s="54" customFormat="1" customHeight="1" spans="1:7">
      <c r="A904" s="81">
        <v>2130204</v>
      </c>
      <c r="B904" s="81" t="s">
        <v>740</v>
      </c>
      <c r="C904" s="123"/>
      <c r="D904" s="123"/>
      <c r="E904" s="91">
        <v>214</v>
      </c>
      <c r="F904" s="88"/>
      <c r="G904" s="88">
        <v>1.07</v>
      </c>
    </row>
    <row r="905" s="54" customFormat="1" customHeight="1" spans="1:7">
      <c r="A905" s="81">
        <v>2130205</v>
      </c>
      <c r="B905" s="81" t="s">
        <v>741</v>
      </c>
      <c r="C905" s="123"/>
      <c r="D905" s="123"/>
      <c r="E905" s="91">
        <v>258</v>
      </c>
      <c r="F905" s="88"/>
      <c r="G905" s="88">
        <v>0.770149253731343</v>
      </c>
    </row>
    <row r="906" s="54" customFormat="1" customHeight="1" spans="1:7">
      <c r="A906" s="81">
        <v>2130206</v>
      </c>
      <c r="B906" s="81" t="s">
        <v>742</v>
      </c>
      <c r="C906" s="123"/>
      <c r="D906" s="123"/>
      <c r="E906" s="91">
        <v>7</v>
      </c>
      <c r="F906" s="88"/>
      <c r="G906" s="88">
        <v>3.5</v>
      </c>
    </row>
    <row r="907" s="54" customFormat="1" customHeight="1" spans="1:7">
      <c r="A907" s="81">
        <v>2130207</v>
      </c>
      <c r="B907" s="81" t="s">
        <v>743</v>
      </c>
      <c r="C907" s="123"/>
      <c r="D907" s="123"/>
      <c r="E907" s="91"/>
      <c r="F907" s="88"/>
      <c r="G907" s="88"/>
    </row>
    <row r="908" s="54" customFormat="1" customHeight="1" spans="1:7">
      <c r="A908" s="81">
        <v>2130209</v>
      </c>
      <c r="B908" s="81" t="s">
        <v>744</v>
      </c>
      <c r="C908" s="123"/>
      <c r="D908" s="123"/>
      <c r="E908" s="91">
        <v>64</v>
      </c>
      <c r="F908" s="88"/>
      <c r="G908" s="88">
        <v>2.66666666666667</v>
      </c>
    </row>
    <row r="909" s="54" customFormat="1" customHeight="1" spans="1:7">
      <c r="A909" s="81">
        <v>2130211</v>
      </c>
      <c r="B909" s="81" t="s">
        <v>745</v>
      </c>
      <c r="C909" s="123"/>
      <c r="D909" s="123"/>
      <c r="E909" s="91">
        <v>7</v>
      </c>
      <c r="F909" s="88"/>
      <c r="G909" s="88">
        <v>3.5</v>
      </c>
    </row>
    <row r="910" s="54" customFormat="1" customHeight="1" spans="1:7">
      <c r="A910" s="81">
        <v>2130212</v>
      </c>
      <c r="B910" s="81" t="s">
        <v>746</v>
      </c>
      <c r="C910" s="123"/>
      <c r="D910" s="123"/>
      <c r="E910" s="91"/>
      <c r="F910" s="88"/>
      <c r="G910" s="88"/>
    </row>
    <row r="911" s="54" customFormat="1" customHeight="1" spans="1:7">
      <c r="A911" s="81">
        <v>2130213</v>
      </c>
      <c r="B911" s="81" t="s">
        <v>747</v>
      </c>
      <c r="C911" s="123"/>
      <c r="D911" s="123"/>
      <c r="E911" s="91">
        <v>1</v>
      </c>
      <c r="F911" s="88"/>
      <c r="G911" s="88">
        <v>0.5</v>
      </c>
    </row>
    <row r="912" s="54" customFormat="1" customHeight="1" spans="1:7">
      <c r="A912" s="81">
        <v>2130217</v>
      </c>
      <c r="B912" s="81" t="s">
        <v>748</v>
      </c>
      <c r="C912" s="123"/>
      <c r="D912" s="123"/>
      <c r="E912" s="91"/>
      <c r="F912" s="88"/>
      <c r="G912" s="88"/>
    </row>
    <row r="913" s="54" customFormat="1" customHeight="1" spans="1:7">
      <c r="A913" s="81">
        <v>2130220</v>
      </c>
      <c r="B913" s="81" t="s">
        <v>749</v>
      </c>
      <c r="C913" s="123"/>
      <c r="D913" s="123"/>
      <c r="E913" s="91"/>
      <c r="F913" s="88"/>
      <c r="G913" s="88"/>
    </row>
    <row r="914" s="54" customFormat="1" customHeight="1" spans="1:7">
      <c r="A914" s="81">
        <v>2130221</v>
      </c>
      <c r="B914" s="81" t="s">
        <v>750</v>
      </c>
      <c r="C914" s="123"/>
      <c r="D914" s="123"/>
      <c r="E914" s="91">
        <v>12</v>
      </c>
      <c r="F914" s="88"/>
      <c r="G914" s="88">
        <v>1.09090909090909</v>
      </c>
    </row>
    <row r="915" s="54" customFormat="1" customHeight="1" spans="1:7">
      <c r="A915" s="81">
        <v>2130223</v>
      </c>
      <c r="B915" s="81" t="s">
        <v>751</v>
      </c>
      <c r="C915" s="123"/>
      <c r="D915" s="123"/>
      <c r="E915" s="91"/>
      <c r="F915" s="88"/>
      <c r="G915" s="88"/>
    </row>
    <row r="916" s="54" customFormat="1" customHeight="1" spans="1:7">
      <c r="A916" s="81">
        <v>2130226</v>
      </c>
      <c r="B916" s="81" t="s">
        <v>752</v>
      </c>
      <c r="C916" s="123"/>
      <c r="D916" s="123"/>
      <c r="E916" s="91"/>
      <c r="F916" s="88"/>
      <c r="G916" s="88"/>
    </row>
    <row r="917" s="54" customFormat="1" customHeight="1" spans="1:7">
      <c r="A917" s="81">
        <v>2130227</v>
      </c>
      <c r="B917" s="81" t="s">
        <v>753</v>
      </c>
      <c r="C917" s="123"/>
      <c r="D917" s="123"/>
      <c r="E917" s="91"/>
      <c r="F917" s="88"/>
      <c r="G917" s="88"/>
    </row>
    <row r="918" s="54" customFormat="1" customHeight="1" spans="1:7">
      <c r="A918" s="81">
        <v>2130234</v>
      </c>
      <c r="B918" s="81" t="s">
        <v>754</v>
      </c>
      <c r="C918" s="123"/>
      <c r="D918" s="123"/>
      <c r="E918" s="91">
        <v>26</v>
      </c>
      <c r="F918" s="88"/>
      <c r="G918" s="88">
        <v>0.440677966101695</v>
      </c>
    </row>
    <row r="919" s="54" customFormat="1" customHeight="1" spans="1:7">
      <c r="A919" s="81">
        <v>2130236</v>
      </c>
      <c r="B919" s="81" t="s">
        <v>755</v>
      </c>
      <c r="C919" s="123"/>
      <c r="D919" s="123"/>
      <c r="E919" s="91">
        <v>2</v>
      </c>
      <c r="F919" s="88"/>
      <c r="G919" s="88"/>
    </row>
    <row r="920" s="54" customFormat="1" customHeight="1" spans="1:7">
      <c r="A920" s="81">
        <v>2130237</v>
      </c>
      <c r="B920" s="81" t="s">
        <v>724</v>
      </c>
      <c r="C920" s="123"/>
      <c r="D920" s="123"/>
      <c r="E920" s="91"/>
      <c r="F920" s="88"/>
      <c r="G920" s="88"/>
    </row>
    <row r="921" s="54" customFormat="1" customHeight="1" spans="1:7">
      <c r="A921" s="81">
        <v>2130238</v>
      </c>
      <c r="B921" s="81" t="s">
        <v>756</v>
      </c>
      <c r="C921" s="123"/>
      <c r="D921" s="123"/>
      <c r="E921" s="91">
        <v>1</v>
      </c>
      <c r="F921" s="88"/>
      <c r="G921" s="88">
        <v>-1</v>
      </c>
    </row>
    <row r="922" s="54" customFormat="1" customHeight="1" spans="1:7">
      <c r="A922" s="81">
        <v>2130299</v>
      </c>
      <c r="B922" s="81" t="s">
        <v>757</v>
      </c>
      <c r="C922" s="123"/>
      <c r="D922" s="123"/>
      <c r="E922" s="91">
        <v>812</v>
      </c>
      <c r="F922" s="88"/>
      <c r="G922" s="88">
        <v>4.56179775280899</v>
      </c>
    </row>
    <row r="923" s="54" customFormat="1" customHeight="1" spans="1:7">
      <c r="A923" s="81">
        <v>21303</v>
      </c>
      <c r="B923" s="121" t="s">
        <v>758</v>
      </c>
      <c r="C923" s="124">
        <v>1362</v>
      </c>
      <c r="D923" s="124">
        <v>2266</v>
      </c>
      <c r="E923" s="122">
        <f>SUM(E924:E950)</f>
        <v>1554</v>
      </c>
      <c r="F923" s="87">
        <f>E923/D923</f>
        <v>0.685789938217123</v>
      </c>
      <c r="G923" s="87">
        <v>0.301806175956496</v>
      </c>
    </row>
    <row r="924" s="54" customFormat="1" customHeight="1" spans="1:7">
      <c r="A924" s="81">
        <v>2130301</v>
      </c>
      <c r="B924" s="81" t="s">
        <v>81</v>
      </c>
      <c r="C924" s="123"/>
      <c r="D924" s="123"/>
      <c r="E924" s="91"/>
      <c r="F924" s="88"/>
      <c r="G924" s="88"/>
    </row>
    <row r="925" s="54" customFormat="1" customHeight="1" spans="1:7">
      <c r="A925" s="81">
        <v>2130302</v>
      </c>
      <c r="B925" s="81" t="s">
        <v>82</v>
      </c>
      <c r="C925" s="123"/>
      <c r="D925" s="123"/>
      <c r="E925" s="91"/>
      <c r="F925" s="88"/>
      <c r="G925" s="88"/>
    </row>
    <row r="926" s="54" customFormat="1" customHeight="1" spans="1:7">
      <c r="A926" s="81">
        <v>2130303</v>
      </c>
      <c r="B926" s="81" t="s">
        <v>83</v>
      </c>
      <c r="C926" s="123"/>
      <c r="D926" s="123"/>
      <c r="E926" s="91"/>
      <c r="F926" s="88"/>
      <c r="G926" s="88"/>
    </row>
    <row r="927" s="54" customFormat="1" customHeight="1" spans="1:7">
      <c r="A927" s="81">
        <v>2130304</v>
      </c>
      <c r="B927" s="81" t="s">
        <v>759</v>
      </c>
      <c r="C927" s="123"/>
      <c r="D927" s="123"/>
      <c r="E927" s="91">
        <v>121</v>
      </c>
      <c r="F927" s="88"/>
      <c r="G927" s="88">
        <v>1.04310344827586</v>
      </c>
    </row>
    <row r="928" s="54" customFormat="1" customHeight="1" spans="1:7">
      <c r="A928" s="81">
        <v>2130305</v>
      </c>
      <c r="B928" s="81" t="s">
        <v>760</v>
      </c>
      <c r="C928" s="123"/>
      <c r="D928" s="123"/>
      <c r="E928" s="91">
        <v>215</v>
      </c>
      <c r="F928" s="88"/>
      <c r="G928" s="88">
        <v>0.0657090464547677</v>
      </c>
    </row>
    <row r="929" s="54" customFormat="1" customHeight="1" spans="1:7">
      <c r="A929" s="81">
        <v>2130306</v>
      </c>
      <c r="B929" s="81" t="s">
        <v>761</v>
      </c>
      <c r="C929" s="123"/>
      <c r="D929" s="123"/>
      <c r="E929" s="91">
        <v>15</v>
      </c>
      <c r="F929" s="88"/>
      <c r="G929" s="88"/>
    </row>
    <row r="930" s="54" customFormat="1" customHeight="1" spans="1:7">
      <c r="A930" s="81">
        <v>2130307</v>
      </c>
      <c r="B930" s="81" t="s">
        <v>762</v>
      </c>
      <c r="C930" s="123"/>
      <c r="D930" s="123"/>
      <c r="E930" s="91"/>
      <c r="F930" s="88"/>
      <c r="G930" s="88"/>
    </row>
    <row r="931" s="54" customFormat="1" customHeight="1" spans="1:7">
      <c r="A931" s="81">
        <v>2130308</v>
      </c>
      <c r="B931" s="81" t="s">
        <v>763</v>
      </c>
      <c r="C931" s="123"/>
      <c r="D931" s="123"/>
      <c r="E931" s="91"/>
      <c r="F931" s="88"/>
      <c r="G931" s="88"/>
    </row>
    <row r="932" s="54" customFormat="1" customHeight="1" spans="1:7">
      <c r="A932" s="81">
        <v>2130309</v>
      </c>
      <c r="B932" s="81" t="s">
        <v>764</v>
      </c>
      <c r="C932" s="123"/>
      <c r="D932" s="123"/>
      <c r="E932" s="91"/>
      <c r="F932" s="88"/>
      <c r="G932" s="88"/>
    </row>
    <row r="933" s="54" customFormat="1" customHeight="1" spans="1:7">
      <c r="A933" s="81">
        <v>2130310</v>
      </c>
      <c r="B933" s="81" t="s">
        <v>765</v>
      </c>
      <c r="C933" s="123"/>
      <c r="D933" s="123"/>
      <c r="E933" s="91">
        <v>141</v>
      </c>
      <c r="F933" s="88"/>
      <c r="G933" s="88">
        <v>0.337320574162679</v>
      </c>
    </row>
    <row r="934" s="54" customFormat="1" customHeight="1" spans="1:7">
      <c r="A934" s="81">
        <v>2130311</v>
      </c>
      <c r="B934" s="81" t="s">
        <v>766</v>
      </c>
      <c r="C934" s="123"/>
      <c r="D934" s="123"/>
      <c r="E934" s="91">
        <v>788</v>
      </c>
      <c r="F934" s="88"/>
      <c r="G934" s="88">
        <v>0.894438138479001</v>
      </c>
    </row>
    <row r="935" s="54" customFormat="1" customHeight="1" spans="1:7">
      <c r="A935" s="81">
        <v>2130312</v>
      </c>
      <c r="B935" s="81" t="s">
        <v>767</v>
      </c>
      <c r="C935" s="123"/>
      <c r="D935" s="123"/>
      <c r="E935" s="91"/>
      <c r="F935" s="88"/>
      <c r="G935" s="88"/>
    </row>
    <row r="936" s="54" customFormat="1" customHeight="1" spans="1:7">
      <c r="A936" s="81">
        <v>2130313</v>
      </c>
      <c r="B936" s="81" t="s">
        <v>768</v>
      </c>
      <c r="C936" s="123"/>
      <c r="D936" s="123"/>
      <c r="E936" s="91"/>
      <c r="F936" s="88"/>
      <c r="G936" s="88"/>
    </row>
    <row r="937" s="54" customFormat="1" customHeight="1" spans="1:7">
      <c r="A937" s="81">
        <v>2130314</v>
      </c>
      <c r="B937" s="81" t="s">
        <v>769</v>
      </c>
      <c r="C937" s="123"/>
      <c r="D937" s="123"/>
      <c r="E937" s="91">
        <v>58</v>
      </c>
      <c r="F937" s="88"/>
      <c r="G937" s="88">
        <v>0.950819672131147</v>
      </c>
    </row>
    <row r="938" s="54" customFormat="1" customHeight="1" spans="1:7">
      <c r="A938" s="81">
        <v>2130315</v>
      </c>
      <c r="B938" s="81" t="s">
        <v>770</v>
      </c>
      <c r="C938" s="123"/>
      <c r="D938" s="123"/>
      <c r="E938" s="91"/>
      <c r="F938" s="88"/>
      <c r="G938" s="88"/>
    </row>
    <row r="939" s="54" customFormat="1" customHeight="1" spans="1:7">
      <c r="A939" s="81">
        <v>2130316</v>
      </c>
      <c r="B939" s="81" t="s">
        <v>771</v>
      </c>
      <c r="C939" s="123"/>
      <c r="D939" s="123"/>
      <c r="E939" s="91">
        <v>8</v>
      </c>
      <c r="F939" s="88"/>
      <c r="G939" s="88">
        <v>0.117647058823529</v>
      </c>
    </row>
    <row r="940" s="54" customFormat="1" customHeight="1" spans="1:7">
      <c r="A940" s="81">
        <v>2130317</v>
      </c>
      <c r="B940" s="81" t="s">
        <v>772</v>
      </c>
      <c r="C940" s="123"/>
      <c r="D940" s="123"/>
      <c r="E940" s="91"/>
      <c r="F940" s="88"/>
      <c r="G940" s="88"/>
    </row>
    <row r="941" s="54" customFormat="1" customHeight="1" spans="1:7">
      <c r="A941" s="81">
        <v>2130318</v>
      </c>
      <c r="B941" s="81" t="s">
        <v>773</v>
      </c>
      <c r="C941" s="123"/>
      <c r="D941" s="123"/>
      <c r="E941" s="91"/>
      <c r="F941" s="88"/>
      <c r="G941" s="88"/>
    </row>
    <row r="942" s="54" customFormat="1" customHeight="1" spans="1:7">
      <c r="A942" s="81">
        <v>2130319</v>
      </c>
      <c r="B942" s="81" t="s">
        <v>774</v>
      </c>
      <c r="C942" s="123"/>
      <c r="D942" s="123"/>
      <c r="E942" s="91"/>
      <c r="F942" s="88"/>
      <c r="G942" s="88"/>
    </row>
    <row r="943" s="54" customFormat="1" customHeight="1" spans="1:7">
      <c r="A943" s="81">
        <v>2130321</v>
      </c>
      <c r="B943" s="81" t="s">
        <v>775</v>
      </c>
      <c r="C943" s="123"/>
      <c r="D943" s="123"/>
      <c r="E943" s="91"/>
      <c r="F943" s="88"/>
      <c r="G943" s="88"/>
    </row>
    <row r="944" s="54" customFormat="1" customHeight="1" spans="1:7">
      <c r="A944" s="81">
        <v>2130322</v>
      </c>
      <c r="B944" s="81" t="s">
        <v>776</v>
      </c>
      <c r="C944" s="123"/>
      <c r="D944" s="123"/>
      <c r="E944" s="91">
        <v>1</v>
      </c>
      <c r="F944" s="88"/>
      <c r="G944" s="88">
        <v>0.125</v>
      </c>
    </row>
    <row r="945" s="54" customFormat="1" customHeight="1" spans="1:7">
      <c r="A945" s="81">
        <v>2130333</v>
      </c>
      <c r="B945" s="81" t="s">
        <v>751</v>
      </c>
      <c r="C945" s="123"/>
      <c r="D945" s="123"/>
      <c r="E945" s="91"/>
      <c r="F945" s="88"/>
      <c r="G945" s="88"/>
    </row>
    <row r="946" s="54" customFormat="1" customHeight="1" spans="1:7">
      <c r="A946" s="81">
        <v>2130334</v>
      </c>
      <c r="B946" s="81" t="s">
        <v>777</v>
      </c>
      <c r="C946" s="123"/>
      <c r="D946" s="123"/>
      <c r="E946" s="91"/>
      <c r="F946" s="88"/>
      <c r="G946" s="88"/>
    </row>
    <row r="947" s="54" customFormat="1" customHeight="1" spans="1:7">
      <c r="A947" s="81">
        <v>2130335</v>
      </c>
      <c r="B947" s="81" t="s">
        <v>778</v>
      </c>
      <c r="C947" s="123"/>
      <c r="D947" s="123"/>
      <c r="E947" s="91">
        <v>180</v>
      </c>
      <c r="F947" s="88"/>
      <c r="G947" s="88">
        <v>0.571428571428571</v>
      </c>
    </row>
    <row r="948" s="54" customFormat="1" customHeight="1" spans="1:7">
      <c r="A948" s="81">
        <v>2130336</v>
      </c>
      <c r="B948" s="81" t="s">
        <v>779</v>
      </c>
      <c r="C948" s="123"/>
      <c r="D948" s="123"/>
      <c r="E948" s="91"/>
      <c r="F948" s="88"/>
      <c r="G948" s="88"/>
    </row>
    <row r="949" s="54" customFormat="1" customHeight="1" spans="1:7">
      <c r="A949" s="81">
        <v>2130337</v>
      </c>
      <c r="B949" s="81" t="s">
        <v>780</v>
      </c>
      <c r="C949" s="123"/>
      <c r="D949" s="123"/>
      <c r="E949" s="91"/>
      <c r="F949" s="88"/>
      <c r="G949" s="88"/>
    </row>
    <row r="950" s="54" customFormat="1" customHeight="1" spans="1:7">
      <c r="A950" s="81">
        <v>2130399</v>
      </c>
      <c r="B950" s="81" t="s">
        <v>781</v>
      </c>
      <c r="C950" s="123"/>
      <c r="D950" s="123"/>
      <c r="E950" s="91">
        <v>27</v>
      </c>
      <c r="F950" s="88"/>
      <c r="G950" s="88">
        <v>2.7</v>
      </c>
    </row>
    <row r="951" s="54" customFormat="1" customHeight="1" spans="1:7">
      <c r="A951" s="81">
        <v>21305</v>
      </c>
      <c r="B951" s="121" t="s">
        <v>782</v>
      </c>
      <c r="C951" s="124">
        <v>12997</v>
      </c>
      <c r="D951" s="124">
        <v>22257</v>
      </c>
      <c r="E951" s="122">
        <f>SUM(E952:E957)</f>
        <v>15829</v>
      </c>
      <c r="F951" s="87">
        <f>E951/D951</f>
        <v>0.711191984544188</v>
      </c>
      <c r="G951" s="87">
        <v>1.03013145906547</v>
      </c>
    </row>
    <row r="952" s="54" customFormat="1" customHeight="1" spans="1:7">
      <c r="A952" s="81">
        <v>2130504</v>
      </c>
      <c r="B952" s="81" t="s">
        <v>783</v>
      </c>
      <c r="C952" s="123"/>
      <c r="D952" s="123"/>
      <c r="E952" s="91">
        <v>222</v>
      </c>
      <c r="F952" s="88"/>
      <c r="G952" s="88">
        <v>-0.844106463878327</v>
      </c>
    </row>
    <row r="953" s="54" customFormat="1" customHeight="1" spans="1:7">
      <c r="A953" s="81">
        <v>2130505</v>
      </c>
      <c r="B953" s="81" t="s">
        <v>784</v>
      </c>
      <c r="C953" s="123"/>
      <c r="D953" s="123"/>
      <c r="E953" s="91"/>
      <c r="F953" s="88"/>
      <c r="G953" s="88">
        <v>0</v>
      </c>
    </row>
    <row r="954" s="54" customFormat="1" customHeight="1" spans="1:7">
      <c r="A954" s="81">
        <v>2130506</v>
      </c>
      <c r="B954" s="81" t="s">
        <v>785</v>
      </c>
      <c r="C954" s="123"/>
      <c r="D954" s="123"/>
      <c r="E954" s="91"/>
      <c r="F954" s="88"/>
      <c r="G954" s="88"/>
    </row>
    <row r="955" s="54" customFormat="1" customHeight="1" spans="1:7">
      <c r="A955" s="81">
        <v>2130507</v>
      </c>
      <c r="B955" s="81" t="s">
        <v>786</v>
      </c>
      <c r="C955" s="123"/>
      <c r="D955" s="123"/>
      <c r="E955" s="91"/>
      <c r="F955" s="88"/>
      <c r="G955" s="88">
        <v>0</v>
      </c>
    </row>
    <row r="956" s="54" customFormat="1" customHeight="1" spans="1:7">
      <c r="A956" s="81">
        <v>2130508</v>
      </c>
      <c r="B956" s="81" t="s">
        <v>787</v>
      </c>
      <c r="C956" s="123"/>
      <c r="D956" s="123"/>
      <c r="E956" s="91"/>
      <c r="F956" s="88"/>
      <c r="G956" s="88"/>
    </row>
    <row r="957" s="54" customFormat="1" customHeight="1" spans="1:7">
      <c r="A957" s="81">
        <v>2130599</v>
      </c>
      <c r="B957" s="81" t="s">
        <v>788</v>
      </c>
      <c r="C957" s="123"/>
      <c r="D957" s="123"/>
      <c r="E957" s="91">
        <v>15607</v>
      </c>
      <c r="F957" s="88"/>
      <c r="G957" s="88">
        <v>1.04625594958772</v>
      </c>
    </row>
    <row r="958" s="54" customFormat="1" customHeight="1" spans="1:7">
      <c r="A958" s="81">
        <v>21307</v>
      </c>
      <c r="B958" s="121" t="s">
        <v>789</v>
      </c>
      <c r="C958" s="124">
        <v>1114</v>
      </c>
      <c r="D958" s="124">
        <v>3213</v>
      </c>
      <c r="E958" s="122">
        <f>SUM(E959:E963)</f>
        <v>2500</v>
      </c>
      <c r="F958" s="87">
        <f>E958/D958</f>
        <v>0.778089013383131</v>
      </c>
      <c r="G958" s="87">
        <v>1.48544266191325</v>
      </c>
    </row>
    <row r="959" s="54" customFormat="1" customHeight="1" spans="1:7">
      <c r="A959" s="81">
        <v>2130701</v>
      </c>
      <c r="B959" s="81" t="s">
        <v>790</v>
      </c>
      <c r="C959" s="123"/>
      <c r="D959" s="123"/>
      <c r="E959" s="91">
        <v>1755</v>
      </c>
      <c r="F959" s="88"/>
      <c r="G959" s="88">
        <v>1.51293103448276</v>
      </c>
    </row>
    <row r="960" s="54" customFormat="1" customHeight="1" spans="1:7">
      <c r="A960" s="81">
        <v>2130705</v>
      </c>
      <c r="B960" s="81" t="s">
        <v>791</v>
      </c>
      <c r="C960" s="123"/>
      <c r="D960" s="123"/>
      <c r="E960" s="91">
        <v>745</v>
      </c>
      <c r="F960" s="88"/>
      <c r="G960" s="88">
        <v>1.4244741873805</v>
      </c>
    </row>
    <row r="961" s="54" customFormat="1" customHeight="1" spans="1:7">
      <c r="A961" s="81">
        <v>2130706</v>
      </c>
      <c r="B961" s="81" t="s">
        <v>792</v>
      </c>
      <c r="C961" s="123"/>
      <c r="D961" s="123"/>
      <c r="E961" s="91"/>
      <c r="F961" s="88"/>
      <c r="G961" s="88"/>
    </row>
    <row r="962" s="54" customFormat="1" customHeight="1" spans="1:7">
      <c r="A962" s="81">
        <v>2130707</v>
      </c>
      <c r="B962" s="81" t="s">
        <v>793</v>
      </c>
      <c r="C962" s="123"/>
      <c r="D962" s="123"/>
      <c r="E962" s="91"/>
      <c r="F962" s="88"/>
      <c r="G962" s="88"/>
    </row>
    <row r="963" s="54" customFormat="1" customHeight="1" spans="1:7">
      <c r="A963" s="81">
        <v>2130799</v>
      </c>
      <c r="B963" s="81" t="s">
        <v>794</v>
      </c>
      <c r="C963" s="123"/>
      <c r="D963" s="123"/>
      <c r="E963" s="91"/>
      <c r="F963" s="88"/>
      <c r="G963" s="88"/>
    </row>
    <row r="964" s="54" customFormat="1" customHeight="1" spans="1:7">
      <c r="A964" s="81">
        <v>21308</v>
      </c>
      <c r="B964" s="121" t="s">
        <v>795</v>
      </c>
      <c r="C964" s="124">
        <v>72</v>
      </c>
      <c r="D964" s="124">
        <v>338</v>
      </c>
      <c r="E964" s="122">
        <f>SUM(E965:E969)</f>
        <v>224</v>
      </c>
      <c r="F964" s="87">
        <f>E964/D964</f>
        <v>0.662721893491124</v>
      </c>
      <c r="G964" s="87">
        <v>1.03703703703704</v>
      </c>
    </row>
    <row r="965" s="54" customFormat="1" customHeight="1" spans="1:7">
      <c r="A965" s="81">
        <v>2130801</v>
      </c>
      <c r="B965" s="81" t="s">
        <v>796</v>
      </c>
      <c r="C965" s="123"/>
      <c r="D965" s="123"/>
      <c r="E965" s="91"/>
      <c r="F965" s="88"/>
      <c r="G965" s="88"/>
    </row>
    <row r="966" s="54" customFormat="1" customHeight="1" spans="1:7">
      <c r="A966" s="81">
        <v>2130803</v>
      </c>
      <c r="B966" s="81" t="s">
        <v>797</v>
      </c>
      <c r="C966" s="123"/>
      <c r="D966" s="123"/>
      <c r="E966" s="91">
        <v>203</v>
      </c>
      <c r="F966" s="88"/>
      <c r="G966" s="88">
        <v>1.0049504950495</v>
      </c>
    </row>
    <row r="967" s="54" customFormat="1" customHeight="1" spans="1:7">
      <c r="A967" s="81">
        <v>2130804</v>
      </c>
      <c r="B967" s="81" t="s">
        <v>798</v>
      </c>
      <c r="C967" s="123"/>
      <c r="D967" s="123"/>
      <c r="E967" s="91">
        <v>21</v>
      </c>
      <c r="F967" s="88"/>
      <c r="G967" s="88">
        <v>5.25</v>
      </c>
    </row>
    <row r="968" s="54" customFormat="1" customHeight="1" spans="1:7">
      <c r="A968" s="81">
        <v>2130805</v>
      </c>
      <c r="B968" s="81" t="s">
        <v>799</v>
      </c>
      <c r="C968" s="123"/>
      <c r="D968" s="123"/>
      <c r="E968" s="91"/>
      <c r="F968" s="88"/>
      <c r="G968" s="88"/>
    </row>
    <row r="969" s="54" customFormat="1" customHeight="1" spans="1:7">
      <c r="A969" s="81">
        <v>2130899</v>
      </c>
      <c r="B969" s="81" t="s">
        <v>800</v>
      </c>
      <c r="C969" s="123"/>
      <c r="D969" s="123"/>
      <c r="E969" s="91"/>
      <c r="F969" s="88"/>
      <c r="G969" s="88">
        <v>0</v>
      </c>
    </row>
    <row r="970" s="54" customFormat="1" customHeight="1" spans="1:7">
      <c r="A970" s="81">
        <v>21309</v>
      </c>
      <c r="B970" s="121" t="s">
        <v>801</v>
      </c>
      <c r="C970" s="123"/>
      <c r="D970" s="123"/>
      <c r="E970" s="91"/>
      <c r="F970" s="88"/>
      <c r="G970" s="88"/>
    </row>
    <row r="971" s="54" customFormat="1" customHeight="1" spans="1:7">
      <c r="A971" s="81">
        <v>2130901</v>
      </c>
      <c r="B971" s="81" t="s">
        <v>802</v>
      </c>
      <c r="C971" s="123"/>
      <c r="D971" s="123"/>
      <c r="E971" s="91"/>
      <c r="F971" s="88"/>
      <c r="G971" s="88"/>
    </row>
    <row r="972" s="54" customFormat="1" customHeight="1" spans="1:7">
      <c r="A972" s="81">
        <v>2130999</v>
      </c>
      <c r="B972" s="81" t="s">
        <v>803</v>
      </c>
      <c r="C972" s="123"/>
      <c r="D972" s="123"/>
      <c r="E972" s="91"/>
      <c r="F972" s="88"/>
      <c r="G972" s="88"/>
    </row>
    <row r="973" s="54" customFormat="1" customHeight="1" spans="1:7">
      <c r="A973" s="81">
        <v>21399</v>
      </c>
      <c r="B973" s="121" t="s">
        <v>804</v>
      </c>
      <c r="C973" s="124">
        <v>2773</v>
      </c>
      <c r="D973" s="124">
        <v>7908</v>
      </c>
      <c r="E973" s="122">
        <f>E974+E975</f>
        <v>7032</v>
      </c>
      <c r="F973" s="87">
        <f>E973/D973</f>
        <v>0.889226100151745</v>
      </c>
      <c r="G973" s="87">
        <v>2.33932135728543</v>
      </c>
    </row>
    <row r="974" s="54" customFormat="1" customHeight="1" spans="1:7">
      <c r="A974" s="81">
        <v>2139901</v>
      </c>
      <c r="B974" s="81" t="s">
        <v>805</v>
      </c>
      <c r="C974" s="123"/>
      <c r="D974" s="123"/>
      <c r="E974" s="91"/>
      <c r="F974" s="88"/>
      <c r="G974" s="88"/>
    </row>
    <row r="975" s="54" customFormat="1" customHeight="1" spans="1:7">
      <c r="A975" s="81">
        <v>2139999</v>
      </c>
      <c r="B975" s="81" t="s">
        <v>806</v>
      </c>
      <c r="C975" s="123"/>
      <c r="D975" s="123"/>
      <c r="E975" s="91">
        <v>7032</v>
      </c>
      <c r="F975" s="88"/>
      <c r="G975" s="88">
        <v>2.33932135728543</v>
      </c>
    </row>
    <row r="976" s="54" customFormat="1" customHeight="1" spans="1:7">
      <c r="A976" s="81">
        <v>214</v>
      </c>
      <c r="B976" s="121" t="s">
        <v>807</v>
      </c>
      <c r="C976" s="146">
        <f>SUM(C977,C998,C1008,C1018,C1025)</f>
        <v>268</v>
      </c>
      <c r="D976" s="146">
        <f>SUM(D977,D998,D1008,D1018,D1025)</f>
        <v>464</v>
      </c>
      <c r="E976" s="122">
        <f>SUM(E977,E998,E1008,E1018,E1025)</f>
        <v>435</v>
      </c>
      <c r="F976" s="87">
        <f>E976/D976</f>
        <v>0.9375</v>
      </c>
      <c r="G976" s="87">
        <v>0.622317596566524</v>
      </c>
    </row>
    <row r="977" s="54" customFormat="1" customHeight="1" spans="1:7">
      <c r="A977" s="81">
        <v>21401</v>
      </c>
      <c r="B977" s="121" t="s">
        <v>808</v>
      </c>
      <c r="C977" s="124">
        <v>244</v>
      </c>
      <c r="D977" s="124">
        <v>423</v>
      </c>
      <c r="E977" s="122">
        <f>SUM(E978:E997)</f>
        <v>415</v>
      </c>
      <c r="F977" s="87">
        <f>E977/D977</f>
        <v>0.981087470449173</v>
      </c>
      <c r="G977" s="87">
        <v>0.603197674418605</v>
      </c>
    </row>
    <row r="978" s="54" customFormat="1" customHeight="1" spans="1:7">
      <c r="A978" s="81">
        <v>2140101</v>
      </c>
      <c r="B978" s="81" t="s">
        <v>81</v>
      </c>
      <c r="C978" s="123"/>
      <c r="D978" s="123"/>
      <c r="E978" s="91"/>
      <c r="F978" s="88"/>
      <c r="G978" s="88"/>
    </row>
    <row r="979" s="54" customFormat="1" customHeight="1" spans="1:7">
      <c r="A979" s="81">
        <v>2140102</v>
      </c>
      <c r="B979" s="81" t="s">
        <v>82</v>
      </c>
      <c r="C979" s="123"/>
      <c r="D979" s="123"/>
      <c r="E979" s="91"/>
      <c r="F979" s="88"/>
      <c r="G979" s="88"/>
    </row>
    <row r="980" s="54" customFormat="1" customHeight="1" spans="1:7">
      <c r="A980" s="81">
        <v>2140103</v>
      </c>
      <c r="B980" s="81" t="s">
        <v>83</v>
      </c>
      <c r="C980" s="123"/>
      <c r="D980" s="123"/>
      <c r="E980" s="91"/>
      <c r="F980" s="88"/>
      <c r="G980" s="88"/>
    </row>
    <row r="981" s="54" customFormat="1" customHeight="1" spans="1:7">
      <c r="A981" s="81">
        <v>2140104</v>
      </c>
      <c r="B981" s="81" t="s">
        <v>809</v>
      </c>
      <c r="C981" s="123"/>
      <c r="D981" s="123"/>
      <c r="E981" s="91">
        <v>219</v>
      </c>
      <c r="F981" s="88"/>
      <c r="G981" s="88">
        <v>0.318313953488372</v>
      </c>
    </row>
    <row r="982" s="54" customFormat="1" customHeight="1" spans="1:7">
      <c r="A982" s="81">
        <v>2140106</v>
      </c>
      <c r="B982" s="81" t="s">
        <v>810</v>
      </c>
      <c r="C982" s="123"/>
      <c r="D982" s="123"/>
      <c r="E982" s="91">
        <v>189</v>
      </c>
      <c r="F982" s="88"/>
      <c r="G982" s="88"/>
    </row>
    <row r="983" s="54" customFormat="1" customHeight="1" spans="1:7">
      <c r="A983" s="81">
        <v>2140109</v>
      </c>
      <c r="B983" s="81" t="s">
        <v>811</v>
      </c>
      <c r="C983" s="123"/>
      <c r="D983" s="123"/>
      <c r="E983" s="91"/>
      <c r="F983" s="88"/>
      <c r="G983" s="88"/>
    </row>
    <row r="984" s="54" customFormat="1" customHeight="1" spans="1:7">
      <c r="A984" s="81">
        <v>2140110</v>
      </c>
      <c r="B984" s="81" t="s">
        <v>812</v>
      </c>
      <c r="C984" s="123"/>
      <c r="D984" s="123"/>
      <c r="E984" s="91"/>
      <c r="F984" s="88"/>
      <c r="G984" s="88"/>
    </row>
    <row r="985" s="54" customFormat="1" customHeight="1" spans="1:7">
      <c r="A985" s="81">
        <v>2140112</v>
      </c>
      <c r="B985" s="81" t="s">
        <v>813</v>
      </c>
      <c r="C985" s="123"/>
      <c r="D985" s="123"/>
      <c r="E985" s="91"/>
      <c r="F985" s="88"/>
      <c r="G985" s="88"/>
    </row>
    <row r="986" s="54" customFormat="1" customHeight="1" spans="1:7">
      <c r="A986" s="81">
        <v>2140114</v>
      </c>
      <c r="B986" s="81" t="s">
        <v>814</v>
      </c>
      <c r="C986" s="123"/>
      <c r="D986" s="123"/>
      <c r="E986" s="91"/>
      <c r="F986" s="88"/>
      <c r="G986" s="88"/>
    </row>
    <row r="987" s="54" customFormat="1" customHeight="1" spans="1:7">
      <c r="A987" s="81">
        <v>2140122</v>
      </c>
      <c r="B987" s="81" t="s">
        <v>815</v>
      </c>
      <c r="C987" s="123"/>
      <c r="D987" s="123"/>
      <c r="E987" s="91"/>
      <c r="F987" s="88"/>
      <c r="G987" s="88"/>
    </row>
    <row r="988" s="54" customFormat="1" customHeight="1" spans="1:7">
      <c r="A988" s="81">
        <v>2140123</v>
      </c>
      <c r="B988" s="81" t="s">
        <v>816</v>
      </c>
      <c r="C988" s="123"/>
      <c r="D988" s="123"/>
      <c r="E988" s="91"/>
      <c r="F988" s="88"/>
      <c r="G988" s="88"/>
    </row>
    <row r="989" s="54" customFormat="1" customHeight="1" spans="1:7">
      <c r="A989" s="81">
        <v>2140127</v>
      </c>
      <c r="B989" s="81" t="s">
        <v>817</v>
      </c>
      <c r="C989" s="123"/>
      <c r="D989" s="123"/>
      <c r="E989" s="91"/>
      <c r="F989" s="88"/>
      <c r="G989" s="88"/>
    </row>
    <row r="990" s="54" customFormat="1" customHeight="1" spans="1:7">
      <c r="A990" s="81">
        <v>2140128</v>
      </c>
      <c r="B990" s="81" t="s">
        <v>818</v>
      </c>
      <c r="C990" s="123"/>
      <c r="D990" s="123"/>
      <c r="E990" s="91"/>
      <c r="F990" s="88"/>
      <c r="G990" s="88"/>
    </row>
    <row r="991" s="54" customFormat="1" customHeight="1" spans="1:7">
      <c r="A991" s="81">
        <v>2140129</v>
      </c>
      <c r="B991" s="81" t="s">
        <v>819</v>
      </c>
      <c r="C991" s="123"/>
      <c r="D991" s="123"/>
      <c r="E991" s="91"/>
      <c r="F991" s="88"/>
      <c r="G991" s="88"/>
    </row>
    <row r="992" s="54" customFormat="1" customHeight="1" spans="1:7">
      <c r="A992" s="81">
        <v>2140130</v>
      </c>
      <c r="B992" s="81" t="s">
        <v>820</v>
      </c>
      <c r="C992" s="123"/>
      <c r="D992" s="123"/>
      <c r="E992" s="91"/>
      <c r="F992" s="88"/>
      <c r="G992" s="88"/>
    </row>
    <row r="993" s="54" customFormat="1" customHeight="1" spans="1:7">
      <c r="A993" s="81">
        <v>2140131</v>
      </c>
      <c r="B993" s="81" t="s">
        <v>821</v>
      </c>
      <c r="C993" s="123"/>
      <c r="D993" s="123"/>
      <c r="E993" s="91"/>
      <c r="F993" s="88"/>
      <c r="G993" s="88"/>
    </row>
    <row r="994" s="54" customFormat="1" customHeight="1" spans="1:7">
      <c r="A994" s="81">
        <v>2140133</v>
      </c>
      <c r="B994" s="81" t="s">
        <v>822</v>
      </c>
      <c r="C994" s="123"/>
      <c r="D994" s="123"/>
      <c r="E994" s="91"/>
      <c r="F994" s="88"/>
      <c r="G994" s="88"/>
    </row>
    <row r="995" s="54" customFormat="1" customHeight="1" spans="1:7">
      <c r="A995" s="81">
        <v>2140136</v>
      </c>
      <c r="B995" s="81" t="s">
        <v>823</v>
      </c>
      <c r="C995" s="123"/>
      <c r="D995" s="123"/>
      <c r="E995" s="91"/>
      <c r="F995" s="88"/>
      <c r="G995" s="88"/>
    </row>
    <row r="996" s="54" customFormat="1" customHeight="1" spans="1:7">
      <c r="A996" s="81">
        <v>2140138</v>
      </c>
      <c r="B996" s="81" t="s">
        <v>824</v>
      </c>
      <c r="C996" s="123"/>
      <c r="D996" s="123"/>
      <c r="E996" s="91"/>
      <c r="F996" s="88"/>
      <c r="G996" s="88"/>
    </row>
    <row r="997" s="54" customFormat="1" customHeight="1" spans="1:7">
      <c r="A997" s="81">
        <v>2140199</v>
      </c>
      <c r="B997" s="81" t="s">
        <v>825</v>
      </c>
      <c r="C997" s="123"/>
      <c r="D997" s="123"/>
      <c r="E997" s="91">
        <v>7</v>
      </c>
      <c r="F997" s="88"/>
      <c r="G997" s="88"/>
    </row>
    <row r="998" s="54" customFormat="1" customHeight="1" spans="1:7">
      <c r="A998" s="81">
        <v>21402</v>
      </c>
      <c r="B998" s="121" t="s">
        <v>826</v>
      </c>
      <c r="C998" s="124">
        <v>24</v>
      </c>
      <c r="D998" s="124">
        <v>41</v>
      </c>
      <c r="E998" s="122">
        <f>SUM(E999:E1007)</f>
        <v>20</v>
      </c>
      <c r="F998" s="87">
        <f>E998/D998</f>
        <v>0.48780487804878</v>
      </c>
      <c r="G998" s="87">
        <v>1.81818181818182</v>
      </c>
    </row>
    <row r="999" s="54" customFormat="1" customHeight="1" spans="1:7">
      <c r="A999" s="81">
        <v>2140201</v>
      </c>
      <c r="B999" s="81" t="s">
        <v>81</v>
      </c>
      <c r="C999" s="123"/>
      <c r="D999" s="123"/>
      <c r="E999" s="91"/>
      <c r="F999" s="88"/>
      <c r="G999" s="88"/>
    </row>
    <row r="1000" s="54" customFormat="1" customHeight="1" spans="1:7">
      <c r="A1000" s="81">
        <v>2140202</v>
      </c>
      <c r="B1000" s="81" t="s">
        <v>82</v>
      </c>
      <c r="C1000" s="123"/>
      <c r="D1000" s="123"/>
      <c r="E1000" s="91"/>
      <c r="F1000" s="88"/>
      <c r="G1000" s="88"/>
    </row>
    <row r="1001" s="54" customFormat="1" customHeight="1" spans="1:7">
      <c r="A1001" s="81">
        <v>2140203</v>
      </c>
      <c r="B1001" s="81" t="s">
        <v>83</v>
      </c>
      <c r="C1001" s="123"/>
      <c r="D1001" s="123"/>
      <c r="E1001" s="91"/>
      <c r="F1001" s="88"/>
      <c r="G1001" s="88"/>
    </row>
    <row r="1002" s="54" customFormat="1" customHeight="1" spans="1:7">
      <c r="A1002" s="81">
        <v>2140204</v>
      </c>
      <c r="B1002" s="81" t="s">
        <v>827</v>
      </c>
      <c r="C1002" s="123"/>
      <c r="D1002" s="123"/>
      <c r="E1002" s="91"/>
      <c r="F1002" s="88"/>
      <c r="G1002" s="88"/>
    </row>
    <row r="1003" s="54" customFormat="1" customHeight="1" spans="1:7">
      <c r="A1003" s="81">
        <v>2140205</v>
      </c>
      <c r="B1003" s="81" t="s">
        <v>828</v>
      </c>
      <c r="C1003" s="123"/>
      <c r="D1003" s="123"/>
      <c r="E1003" s="91"/>
      <c r="F1003" s="88"/>
      <c r="G1003" s="88"/>
    </row>
    <row r="1004" s="54" customFormat="1" customHeight="1" spans="1:7">
      <c r="A1004" s="81">
        <v>2140206</v>
      </c>
      <c r="B1004" s="81" t="s">
        <v>829</v>
      </c>
      <c r="C1004" s="123"/>
      <c r="D1004" s="123"/>
      <c r="E1004" s="91">
        <v>20</v>
      </c>
      <c r="F1004" s="88"/>
      <c r="G1004" s="88">
        <v>1.81818181818182</v>
      </c>
    </row>
    <row r="1005" s="54" customFormat="1" customHeight="1" spans="1:7">
      <c r="A1005" s="81">
        <v>2140207</v>
      </c>
      <c r="B1005" s="81" t="s">
        <v>830</v>
      </c>
      <c r="C1005" s="123"/>
      <c r="D1005" s="123"/>
      <c r="E1005" s="91"/>
      <c r="F1005" s="88"/>
      <c r="G1005" s="88"/>
    </row>
    <row r="1006" s="54" customFormat="1" customHeight="1" spans="1:7">
      <c r="A1006" s="81">
        <v>2140208</v>
      </c>
      <c r="B1006" s="81" t="s">
        <v>831</v>
      </c>
      <c r="C1006" s="123"/>
      <c r="D1006" s="123"/>
      <c r="E1006" s="91"/>
      <c r="F1006" s="88"/>
      <c r="G1006" s="88"/>
    </row>
    <row r="1007" s="54" customFormat="1" customHeight="1" spans="1:7">
      <c r="A1007" s="81">
        <v>2140299</v>
      </c>
      <c r="B1007" s="81" t="s">
        <v>832</v>
      </c>
      <c r="C1007" s="123"/>
      <c r="D1007" s="123"/>
      <c r="E1007" s="91"/>
      <c r="F1007" s="88"/>
      <c r="G1007" s="88"/>
    </row>
    <row r="1008" s="54" customFormat="1" customHeight="1" spans="1:7">
      <c r="A1008" s="81">
        <v>21403</v>
      </c>
      <c r="B1008" s="121" t="s">
        <v>833</v>
      </c>
      <c r="C1008" s="123"/>
      <c r="D1008" s="123"/>
      <c r="E1008" s="91"/>
      <c r="F1008" s="88"/>
      <c r="G1008" s="88"/>
    </row>
    <row r="1009" s="54" customFormat="1" customHeight="1" spans="1:7">
      <c r="A1009" s="81">
        <v>2140301</v>
      </c>
      <c r="B1009" s="81" t="s">
        <v>81</v>
      </c>
      <c r="C1009" s="123"/>
      <c r="D1009" s="123"/>
      <c r="E1009" s="91"/>
      <c r="F1009" s="88"/>
      <c r="G1009" s="88"/>
    </row>
    <row r="1010" s="54" customFormat="1" customHeight="1" spans="1:7">
      <c r="A1010" s="81">
        <v>2140302</v>
      </c>
      <c r="B1010" s="81" t="s">
        <v>82</v>
      </c>
      <c r="C1010" s="123"/>
      <c r="D1010" s="123"/>
      <c r="E1010" s="91"/>
      <c r="F1010" s="88"/>
      <c r="G1010" s="88"/>
    </row>
    <row r="1011" s="54" customFormat="1" customHeight="1" spans="1:7">
      <c r="A1011" s="81">
        <v>2140303</v>
      </c>
      <c r="B1011" s="81" t="s">
        <v>83</v>
      </c>
      <c r="C1011" s="123"/>
      <c r="D1011" s="123"/>
      <c r="E1011" s="91"/>
      <c r="F1011" s="88"/>
      <c r="G1011" s="88"/>
    </row>
    <row r="1012" s="54" customFormat="1" customHeight="1" spans="1:7">
      <c r="A1012" s="81">
        <v>2140304</v>
      </c>
      <c r="B1012" s="81" t="s">
        <v>834</v>
      </c>
      <c r="C1012" s="123"/>
      <c r="D1012" s="123"/>
      <c r="E1012" s="91"/>
      <c r="F1012" s="88"/>
      <c r="G1012" s="88"/>
    </row>
    <row r="1013" s="54" customFormat="1" customHeight="1" spans="1:7">
      <c r="A1013" s="81">
        <v>2140305</v>
      </c>
      <c r="B1013" s="81" t="s">
        <v>835</v>
      </c>
      <c r="C1013" s="123"/>
      <c r="D1013" s="123"/>
      <c r="E1013" s="91"/>
      <c r="F1013" s="88"/>
      <c r="G1013" s="88"/>
    </row>
    <row r="1014" s="54" customFormat="1" customHeight="1" spans="1:7">
      <c r="A1014" s="81">
        <v>2140306</v>
      </c>
      <c r="B1014" s="81" t="s">
        <v>836</v>
      </c>
      <c r="C1014" s="123"/>
      <c r="D1014" s="123"/>
      <c r="E1014" s="91"/>
      <c r="F1014" s="88"/>
      <c r="G1014" s="88"/>
    </row>
    <row r="1015" s="54" customFormat="1" customHeight="1" spans="1:7">
      <c r="A1015" s="81">
        <v>2140307</v>
      </c>
      <c r="B1015" s="81" t="s">
        <v>837</v>
      </c>
      <c r="C1015" s="123"/>
      <c r="D1015" s="123"/>
      <c r="E1015" s="91"/>
      <c r="F1015" s="88"/>
      <c r="G1015" s="88"/>
    </row>
    <row r="1016" s="54" customFormat="1" customHeight="1" spans="1:7">
      <c r="A1016" s="81">
        <v>2140308</v>
      </c>
      <c r="B1016" s="81" t="s">
        <v>838</v>
      </c>
      <c r="C1016" s="123"/>
      <c r="D1016" s="123"/>
      <c r="E1016" s="91"/>
      <c r="F1016" s="88"/>
      <c r="G1016" s="88"/>
    </row>
    <row r="1017" s="54" customFormat="1" customHeight="1" spans="1:7">
      <c r="A1017" s="81">
        <v>2140399</v>
      </c>
      <c r="B1017" s="81" t="s">
        <v>839</v>
      </c>
      <c r="C1017" s="123"/>
      <c r="D1017" s="123"/>
      <c r="E1017" s="91"/>
      <c r="F1017" s="88"/>
      <c r="G1017" s="88"/>
    </row>
    <row r="1018" s="54" customFormat="1" customHeight="1" spans="1:7">
      <c r="A1018" s="81">
        <v>21405</v>
      </c>
      <c r="B1018" s="121" t="s">
        <v>840</v>
      </c>
      <c r="C1018" s="123"/>
      <c r="D1018" s="123"/>
      <c r="E1018" s="91"/>
      <c r="F1018" s="88"/>
      <c r="G1018" s="88"/>
    </row>
    <row r="1019" s="54" customFormat="1" customHeight="1" spans="1:7">
      <c r="A1019" s="81">
        <v>2140501</v>
      </c>
      <c r="B1019" s="81" t="s">
        <v>81</v>
      </c>
      <c r="C1019" s="123"/>
      <c r="D1019" s="123"/>
      <c r="E1019" s="91"/>
      <c r="F1019" s="88"/>
      <c r="G1019" s="88"/>
    </row>
    <row r="1020" s="54" customFormat="1" customHeight="1" spans="1:7">
      <c r="A1020" s="81">
        <v>2140502</v>
      </c>
      <c r="B1020" s="81" t="s">
        <v>82</v>
      </c>
      <c r="C1020" s="123"/>
      <c r="D1020" s="123"/>
      <c r="E1020" s="91"/>
      <c r="F1020" s="88"/>
      <c r="G1020" s="88"/>
    </row>
    <row r="1021" s="54" customFormat="1" customHeight="1" spans="1:7">
      <c r="A1021" s="81">
        <v>2140503</v>
      </c>
      <c r="B1021" s="81" t="s">
        <v>83</v>
      </c>
      <c r="C1021" s="123"/>
      <c r="D1021" s="123"/>
      <c r="E1021" s="91"/>
      <c r="F1021" s="88"/>
      <c r="G1021" s="88"/>
    </row>
    <row r="1022" s="54" customFormat="1" customHeight="1" spans="1:7">
      <c r="A1022" s="81">
        <v>2140504</v>
      </c>
      <c r="B1022" s="81" t="s">
        <v>831</v>
      </c>
      <c r="C1022" s="123"/>
      <c r="D1022" s="123"/>
      <c r="E1022" s="91"/>
      <c r="F1022" s="88"/>
      <c r="G1022" s="88"/>
    </row>
    <row r="1023" s="54" customFormat="1" customHeight="1" spans="1:7">
      <c r="A1023" s="81">
        <v>2140505</v>
      </c>
      <c r="B1023" s="81" t="s">
        <v>841</v>
      </c>
      <c r="C1023" s="123"/>
      <c r="D1023" s="123"/>
      <c r="E1023" s="91"/>
      <c r="F1023" s="88"/>
      <c r="G1023" s="88"/>
    </row>
    <row r="1024" s="54" customFormat="1" customHeight="1" spans="1:7">
      <c r="A1024" s="81">
        <v>2140599</v>
      </c>
      <c r="B1024" s="81" t="s">
        <v>842</v>
      </c>
      <c r="C1024" s="123"/>
      <c r="D1024" s="123"/>
      <c r="E1024" s="91"/>
      <c r="F1024" s="88"/>
      <c r="G1024" s="88"/>
    </row>
    <row r="1025" s="54" customFormat="1" customHeight="1" spans="1:7">
      <c r="A1025" s="81">
        <v>21499</v>
      </c>
      <c r="B1025" s="121" t="s">
        <v>843</v>
      </c>
      <c r="C1025" s="123"/>
      <c r="D1025" s="123"/>
      <c r="E1025" s="91"/>
      <c r="F1025" s="88"/>
      <c r="G1025" s="88"/>
    </row>
    <row r="1026" s="54" customFormat="1" customHeight="1" spans="1:7">
      <c r="A1026" s="81">
        <v>2149901</v>
      </c>
      <c r="B1026" s="81" t="s">
        <v>844</v>
      </c>
      <c r="C1026" s="123"/>
      <c r="D1026" s="123"/>
      <c r="E1026" s="91"/>
      <c r="F1026" s="88"/>
      <c r="G1026" s="88"/>
    </row>
    <row r="1027" s="54" customFormat="1" customHeight="1" spans="1:7">
      <c r="A1027" s="81">
        <v>2149999</v>
      </c>
      <c r="B1027" s="81" t="s">
        <v>845</v>
      </c>
      <c r="C1027" s="123"/>
      <c r="D1027" s="123"/>
      <c r="E1027" s="91"/>
      <c r="F1027" s="88"/>
      <c r="G1027" s="88"/>
    </row>
    <row r="1028" s="54" customFormat="1" customHeight="1" spans="1:7">
      <c r="A1028" s="81">
        <v>215</v>
      </c>
      <c r="B1028" s="121" t="s">
        <v>846</v>
      </c>
      <c r="C1028" s="146">
        <f>SUM(C1029,C1039,C1055,C1060,C1071,C1078,C1086)</f>
        <v>243</v>
      </c>
      <c r="D1028" s="146">
        <f>SUM(D1029,D1039,D1055,D1060,D1071,D1078,D1086)</f>
        <v>9698</v>
      </c>
      <c r="E1028" s="122">
        <f>SUM(E1029,E1039,E1055,E1060,E1071,E1078,E1086)</f>
        <v>7517</v>
      </c>
      <c r="F1028" s="87">
        <f>E1028/D1028</f>
        <v>0.77510826974634</v>
      </c>
      <c r="G1028" s="87">
        <v>2.48824892419729</v>
      </c>
    </row>
    <row r="1029" s="54" customFormat="1" customHeight="1" spans="1:7">
      <c r="A1029" s="81">
        <v>21501</v>
      </c>
      <c r="B1029" s="121" t="s">
        <v>847</v>
      </c>
      <c r="C1029" s="123"/>
      <c r="D1029" s="123"/>
      <c r="E1029" s="91"/>
      <c r="F1029" s="88"/>
      <c r="G1029" s="88"/>
    </row>
    <row r="1030" s="54" customFormat="1" customHeight="1" spans="1:7">
      <c r="A1030" s="81">
        <v>2150101</v>
      </c>
      <c r="B1030" s="81" t="s">
        <v>81</v>
      </c>
      <c r="C1030" s="123"/>
      <c r="D1030" s="123"/>
      <c r="E1030" s="91"/>
      <c r="F1030" s="88"/>
      <c r="G1030" s="88"/>
    </row>
    <row r="1031" s="54" customFormat="1" customHeight="1" spans="1:7">
      <c r="A1031" s="81">
        <v>2150102</v>
      </c>
      <c r="B1031" s="81" t="s">
        <v>82</v>
      </c>
      <c r="C1031" s="123"/>
      <c r="D1031" s="123"/>
      <c r="E1031" s="91"/>
      <c r="F1031" s="88"/>
      <c r="G1031" s="88"/>
    </row>
    <row r="1032" s="54" customFormat="1" customHeight="1" spans="1:7">
      <c r="A1032" s="81">
        <v>2150103</v>
      </c>
      <c r="B1032" s="81" t="s">
        <v>83</v>
      </c>
      <c r="C1032" s="123"/>
      <c r="D1032" s="123"/>
      <c r="E1032" s="91"/>
      <c r="F1032" s="88"/>
      <c r="G1032" s="88"/>
    </row>
    <row r="1033" s="54" customFormat="1" customHeight="1" spans="1:7">
      <c r="A1033" s="81">
        <v>2150104</v>
      </c>
      <c r="B1033" s="81" t="s">
        <v>848</v>
      </c>
      <c r="C1033" s="123"/>
      <c r="D1033" s="123"/>
      <c r="E1033" s="91"/>
      <c r="F1033" s="88"/>
      <c r="G1033" s="88"/>
    </row>
    <row r="1034" s="54" customFormat="1" customHeight="1" spans="1:7">
      <c r="A1034" s="81">
        <v>2150105</v>
      </c>
      <c r="B1034" s="81" t="s">
        <v>849</v>
      </c>
      <c r="C1034" s="123"/>
      <c r="D1034" s="123"/>
      <c r="E1034" s="91"/>
      <c r="F1034" s="88"/>
      <c r="G1034" s="88"/>
    </row>
    <row r="1035" s="54" customFormat="1" customHeight="1" spans="1:7">
      <c r="A1035" s="81">
        <v>2150106</v>
      </c>
      <c r="B1035" s="81" t="s">
        <v>850</v>
      </c>
      <c r="C1035" s="123"/>
      <c r="D1035" s="123"/>
      <c r="E1035" s="91"/>
      <c r="F1035" s="88"/>
      <c r="G1035" s="88"/>
    </row>
    <row r="1036" s="54" customFormat="1" customHeight="1" spans="1:7">
      <c r="A1036" s="81">
        <v>2150107</v>
      </c>
      <c r="B1036" s="81" t="s">
        <v>851</v>
      </c>
      <c r="C1036" s="123"/>
      <c r="D1036" s="123"/>
      <c r="E1036" s="91"/>
      <c r="F1036" s="88"/>
      <c r="G1036" s="88"/>
    </row>
    <row r="1037" s="54" customFormat="1" customHeight="1" spans="1:7">
      <c r="A1037" s="81">
        <v>2150108</v>
      </c>
      <c r="B1037" s="81" t="s">
        <v>852</v>
      </c>
      <c r="C1037" s="123"/>
      <c r="D1037" s="123"/>
      <c r="E1037" s="91"/>
      <c r="F1037" s="88"/>
      <c r="G1037" s="88"/>
    </row>
    <row r="1038" s="54" customFormat="1" customHeight="1" spans="1:7">
      <c r="A1038" s="81">
        <v>2150199</v>
      </c>
      <c r="B1038" s="81" t="s">
        <v>853</v>
      </c>
      <c r="C1038" s="123"/>
      <c r="D1038" s="123"/>
      <c r="E1038" s="91"/>
      <c r="F1038" s="88"/>
      <c r="G1038" s="88"/>
    </row>
    <row r="1039" s="54" customFormat="1" customHeight="1" spans="1:7">
      <c r="A1039" s="81">
        <v>21502</v>
      </c>
      <c r="B1039" s="121" t="s">
        <v>854</v>
      </c>
      <c r="C1039" s="124"/>
      <c r="D1039" s="124"/>
      <c r="E1039" s="122"/>
      <c r="F1039" s="87"/>
      <c r="G1039" s="87"/>
    </row>
    <row r="1040" s="54" customFormat="1" customHeight="1" spans="1:7">
      <c r="A1040" s="81">
        <v>2150201</v>
      </c>
      <c r="B1040" s="81" t="s">
        <v>81</v>
      </c>
      <c r="C1040" s="123"/>
      <c r="D1040" s="123"/>
      <c r="E1040" s="91"/>
      <c r="F1040" s="88"/>
      <c r="G1040" s="88"/>
    </row>
    <row r="1041" s="54" customFormat="1" customHeight="1" spans="1:7">
      <c r="A1041" s="81">
        <v>2150202</v>
      </c>
      <c r="B1041" s="81" t="s">
        <v>82</v>
      </c>
      <c r="C1041" s="123"/>
      <c r="D1041" s="123"/>
      <c r="E1041" s="91"/>
      <c r="F1041" s="88"/>
      <c r="G1041" s="88"/>
    </row>
    <row r="1042" s="54" customFormat="1" customHeight="1" spans="1:7">
      <c r="A1042" s="81">
        <v>2150203</v>
      </c>
      <c r="B1042" s="81" t="s">
        <v>83</v>
      </c>
      <c r="C1042" s="123"/>
      <c r="D1042" s="123"/>
      <c r="E1042" s="91"/>
      <c r="F1042" s="88"/>
      <c r="G1042" s="88"/>
    </row>
    <row r="1043" s="54" customFormat="1" customHeight="1" spans="1:7">
      <c r="A1043" s="81">
        <v>2150204</v>
      </c>
      <c r="B1043" s="81" t="s">
        <v>855</v>
      </c>
      <c r="C1043" s="123"/>
      <c r="D1043" s="123"/>
      <c r="E1043" s="91"/>
      <c r="F1043" s="88"/>
      <c r="G1043" s="88"/>
    </row>
    <row r="1044" s="54" customFormat="1" customHeight="1" spans="1:7">
      <c r="A1044" s="81">
        <v>2150205</v>
      </c>
      <c r="B1044" s="81" t="s">
        <v>856</v>
      </c>
      <c r="C1044" s="123"/>
      <c r="D1044" s="123"/>
      <c r="E1044" s="91"/>
      <c r="F1044" s="88"/>
      <c r="G1044" s="88"/>
    </row>
    <row r="1045" s="54" customFormat="1" customHeight="1" spans="1:7">
      <c r="A1045" s="81">
        <v>2150206</v>
      </c>
      <c r="B1045" s="81" t="s">
        <v>857</v>
      </c>
      <c r="C1045" s="123"/>
      <c r="D1045" s="123"/>
      <c r="E1045" s="91"/>
      <c r="F1045" s="88"/>
      <c r="G1045" s="88"/>
    </row>
    <row r="1046" s="54" customFormat="1" customHeight="1" spans="1:7">
      <c r="A1046" s="81">
        <v>2150207</v>
      </c>
      <c r="B1046" s="81" t="s">
        <v>858</v>
      </c>
      <c r="C1046" s="123"/>
      <c r="D1046" s="123"/>
      <c r="E1046" s="91"/>
      <c r="F1046" s="88"/>
      <c r="G1046" s="88"/>
    </row>
    <row r="1047" s="54" customFormat="1" customHeight="1" spans="1:7">
      <c r="A1047" s="81">
        <v>2150208</v>
      </c>
      <c r="B1047" s="81" t="s">
        <v>859</v>
      </c>
      <c r="C1047" s="123"/>
      <c r="D1047" s="123"/>
      <c r="E1047" s="91"/>
      <c r="F1047" s="88"/>
      <c r="G1047" s="88"/>
    </row>
    <row r="1048" s="54" customFormat="1" customHeight="1" spans="1:7">
      <c r="A1048" s="81">
        <v>2150209</v>
      </c>
      <c r="B1048" s="81" t="s">
        <v>860</v>
      </c>
      <c r="C1048" s="123"/>
      <c r="D1048" s="123"/>
      <c r="E1048" s="91"/>
      <c r="F1048" s="88"/>
      <c r="G1048" s="88"/>
    </row>
    <row r="1049" s="54" customFormat="1" customHeight="1" spans="1:7">
      <c r="A1049" s="81">
        <v>2150210</v>
      </c>
      <c r="B1049" s="81" t="s">
        <v>861</v>
      </c>
      <c r="C1049" s="123"/>
      <c r="D1049" s="123"/>
      <c r="E1049" s="91"/>
      <c r="F1049" s="88"/>
      <c r="G1049" s="88"/>
    </row>
    <row r="1050" s="54" customFormat="1" customHeight="1" spans="1:7">
      <c r="A1050" s="81">
        <v>2150212</v>
      </c>
      <c r="B1050" s="81" t="s">
        <v>862</v>
      </c>
      <c r="C1050" s="123"/>
      <c r="D1050" s="123"/>
      <c r="E1050" s="91"/>
      <c r="F1050" s="88"/>
      <c r="G1050" s="88"/>
    </row>
    <row r="1051" s="54" customFormat="1" customHeight="1" spans="1:7">
      <c r="A1051" s="81">
        <v>2150213</v>
      </c>
      <c r="B1051" s="81" t="s">
        <v>863</v>
      </c>
      <c r="C1051" s="123"/>
      <c r="D1051" s="123"/>
      <c r="E1051" s="91"/>
      <c r="F1051" s="88"/>
      <c r="G1051" s="88"/>
    </row>
    <row r="1052" s="54" customFormat="1" customHeight="1" spans="1:7">
      <c r="A1052" s="81">
        <v>2150214</v>
      </c>
      <c r="B1052" s="81" t="s">
        <v>864</v>
      </c>
      <c r="C1052" s="123"/>
      <c r="D1052" s="123"/>
      <c r="E1052" s="91"/>
      <c r="F1052" s="88"/>
      <c r="G1052" s="88"/>
    </row>
    <row r="1053" s="54" customFormat="1" customHeight="1" spans="1:7">
      <c r="A1053" s="81">
        <v>2150215</v>
      </c>
      <c r="B1053" s="81" t="s">
        <v>865</v>
      </c>
      <c r="C1053" s="123"/>
      <c r="D1053" s="123"/>
      <c r="E1053" s="91"/>
      <c r="F1053" s="88"/>
      <c r="G1053" s="88"/>
    </row>
    <row r="1054" s="54" customFormat="1" customHeight="1" spans="1:7">
      <c r="A1054" s="81">
        <v>2150299</v>
      </c>
      <c r="B1054" s="81" t="s">
        <v>866</v>
      </c>
      <c r="C1054" s="123"/>
      <c r="D1054" s="123"/>
      <c r="E1054" s="91"/>
      <c r="F1054" s="88"/>
      <c r="G1054" s="88"/>
    </row>
    <row r="1055" s="54" customFormat="1" customHeight="1" spans="1:7">
      <c r="A1055" s="81">
        <v>21503</v>
      </c>
      <c r="B1055" s="121" t="s">
        <v>867</v>
      </c>
      <c r="C1055" s="123"/>
      <c r="D1055" s="123"/>
      <c r="E1055" s="91"/>
      <c r="F1055" s="88"/>
      <c r="G1055" s="88"/>
    </row>
    <row r="1056" s="54" customFormat="1" customHeight="1" spans="1:7">
      <c r="A1056" s="81">
        <v>2150301</v>
      </c>
      <c r="B1056" s="81" t="s">
        <v>81</v>
      </c>
      <c r="C1056" s="123"/>
      <c r="D1056" s="123"/>
      <c r="E1056" s="91"/>
      <c r="F1056" s="88"/>
      <c r="G1056" s="88"/>
    </row>
    <row r="1057" s="54" customFormat="1" customHeight="1" spans="1:7">
      <c r="A1057" s="81">
        <v>2150302</v>
      </c>
      <c r="B1057" s="81" t="s">
        <v>82</v>
      </c>
      <c r="C1057" s="123"/>
      <c r="D1057" s="123"/>
      <c r="E1057" s="91"/>
      <c r="F1057" s="88"/>
      <c r="G1057" s="88"/>
    </row>
    <row r="1058" s="54" customFormat="1" customHeight="1" spans="1:7">
      <c r="A1058" s="81">
        <v>2150303</v>
      </c>
      <c r="B1058" s="81" t="s">
        <v>83</v>
      </c>
      <c r="C1058" s="123"/>
      <c r="D1058" s="123"/>
      <c r="E1058" s="91"/>
      <c r="F1058" s="88"/>
      <c r="G1058" s="88"/>
    </row>
    <row r="1059" s="54" customFormat="1" customHeight="1" spans="1:7">
      <c r="A1059" s="81">
        <v>2150399</v>
      </c>
      <c r="B1059" s="81" t="s">
        <v>868</v>
      </c>
      <c r="C1059" s="123"/>
      <c r="D1059" s="123"/>
      <c r="E1059" s="91"/>
      <c r="F1059" s="88"/>
      <c r="G1059" s="88"/>
    </row>
    <row r="1060" s="54" customFormat="1" customHeight="1" spans="1:7">
      <c r="A1060" s="81">
        <v>21505</v>
      </c>
      <c r="B1060" s="121" t="s">
        <v>869</v>
      </c>
      <c r="C1060" s="124">
        <v>205</v>
      </c>
      <c r="D1060" s="124">
        <v>5103</v>
      </c>
      <c r="E1060" s="122">
        <f>SUM(E1061:E1070)</f>
        <v>2972</v>
      </c>
      <c r="F1060" s="87">
        <f>E1060/D1060</f>
        <v>0.582402508328434</v>
      </c>
      <c r="G1060" s="87">
        <v>1.3664367816092</v>
      </c>
    </row>
    <row r="1061" s="54" customFormat="1" customHeight="1" spans="1:7">
      <c r="A1061" s="81">
        <v>2150501</v>
      </c>
      <c r="B1061" s="81" t="s">
        <v>81</v>
      </c>
      <c r="C1061" s="123"/>
      <c r="D1061" s="123"/>
      <c r="E1061" s="91">
        <v>82</v>
      </c>
      <c r="F1061" s="88"/>
      <c r="G1061" s="88">
        <v>0.863157894736842</v>
      </c>
    </row>
    <row r="1062" s="54" customFormat="1" customHeight="1" spans="1:7">
      <c r="A1062" s="81">
        <v>2150502</v>
      </c>
      <c r="B1062" s="81" t="s">
        <v>82</v>
      </c>
      <c r="C1062" s="123"/>
      <c r="D1062" s="123"/>
      <c r="E1062" s="91">
        <v>35</v>
      </c>
      <c r="F1062" s="88"/>
      <c r="G1062" s="88"/>
    </row>
    <row r="1063" s="54" customFormat="1" customHeight="1" spans="1:7">
      <c r="A1063" s="81">
        <v>2150503</v>
      </c>
      <c r="B1063" s="81" t="s">
        <v>83</v>
      </c>
      <c r="C1063" s="123"/>
      <c r="D1063" s="123"/>
      <c r="E1063" s="91"/>
      <c r="F1063" s="88"/>
      <c r="G1063" s="88"/>
    </row>
    <row r="1064" s="54" customFormat="1" customHeight="1" spans="1:7">
      <c r="A1064" s="81">
        <v>2150505</v>
      </c>
      <c r="B1064" s="81" t="s">
        <v>870</v>
      </c>
      <c r="C1064" s="123"/>
      <c r="D1064" s="123"/>
      <c r="E1064" s="91"/>
      <c r="F1064" s="88"/>
      <c r="G1064" s="88"/>
    </row>
    <row r="1065" s="54" customFormat="1" customHeight="1" spans="1:7">
      <c r="A1065" s="81">
        <v>2150507</v>
      </c>
      <c r="B1065" s="81" t="s">
        <v>871</v>
      </c>
      <c r="C1065" s="123"/>
      <c r="D1065" s="123"/>
      <c r="E1065" s="91"/>
      <c r="F1065" s="88"/>
      <c r="G1065" s="88"/>
    </row>
    <row r="1066" s="54" customFormat="1" customHeight="1" spans="1:7">
      <c r="A1066" s="81">
        <v>2150508</v>
      </c>
      <c r="B1066" s="81" t="s">
        <v>872</v>
      </c>
      <c r="C1066" s="123"/>
      <c r="D1066" s="123"/>
      <c r="E1066" s="91"/>
      <c r="F1066" s="88"/>
      <c r="G1066" s="88"/>
    </row>
    <row r="1067" s="54" customFormat="1" customHeight="1" spans="1:7">
      <c r="A1067" s="81">
        <v>2150516</v>
      </c>
      <c r="B1067" s="81" t="s">
        <v>873</v>
      </c>
      <c r="C1067" s="123"/>
      <c r="D1067" s="123"/>
      <c r="E1067" s="91"/>
      <c r="F1067" s="88"/>
      <c r="G1067" s="88"/>
    </row>
    <row r="1068" s="54" customFormat="1" customHeight="1" spans="1:7">
      <c r="A1068" s="81">
        <v>2150517</v>
      </c>
      <c r="B1068" s="81" t="s">
        <v>874</v>
      </c>
      <c r="C1068" s="123"/>
      <c r="D1068" s="123"/>
      <c r="E1068" s="91">
        <v>2335</v>
      </c>
      <c r="F1068" s="88"/>
      <c r="G1068" s="88">
        <v>1.18467782851344</v>
      </c>
    </row>
    <row r="1069" s="54" customFormat="1" customHeight="1" spans="1:7">
      <c r="A1069" s="81">
        <v>2150550</v>
      </c>
      <c r="B1069" s="81" t="s">
        <v>90</v>
      </c>
      <c r="C1069" s="123"/>
      <c r="D1069" s="123"/>
      <c r="E1069" s="91">
        <v>122</v>
      </c>
      <c r="F1069" s="88"/>
      <c r="G1069" s="88">
        <v>1.17307692307692</v>
      </c>
    </row>
    <row r="1070" s="54" customFormat="1" customHeight="1" spans="1:7">
      <c r="A1070" s="81">
        <v>2150599</v>
      </c>
      <c r="B1070" s="81" t="s">
        <v>875</v>
      </c>
      <c r="C1070" s="123"/>
      <c r="D1070" s="123"/>
      <c r="E1070" s="91">
        <v>398</v>
      </c>
      <c r="F1070" s="88"/>
      <c r="G1070" s="88">
        <v>79.6</v>
      </c>
    </row>
    <row r="1071" s="54" customFormat="1" customHeight="1" spans="1:7">
      <c r="A1071" s="81">
        <v>21507</v>
      </c>
      <c r="B1071" s="121" t="s">
        <v>876</v>
      </c>
      <c r="C1071" s="123"/>
      <c r="D1071" s="123"/>
      <c r="E1071" s="91"/>
      <c r="F1071" s="88"/>
      <c r="G1071" s="88"/>
    </row>
    <row r="1072" s="54" customFormat="1" customHeight="1" spans="1:7">
      <c r="A1072" s="81">
        <v>2150701</v>
      </c>
      <c r="B1072" s="81" t="s">
        <v>81</v>
      </c>
      <c r="C1072" s="123"/>
      <c r="D1072" s="123"/>
      <c r="E1072" s="91"/>
      <c r="F1072" s="88"/>
      <c r="G1072" s="88"/>
    </row>
    <row r="1073" s="54" customFormat="1" customHeight="1" spans="1:7">
      <c r="A1073" s="81">
        <v>2150702</v>
      </c>
      <c r="B1073" s="81" t="s">
        <v>82</v>
      </c>
      <c r="C1073" s="123"/>
      <c r="D1073" s="123"/>
      <c r="E1073" s="91"/>
      <c r="F1073" s="88"/>
      <c r="G1073" s="88"/>
    </row>
    <row r="1074" s="54" customFormat="1" customHeight="1" spans="1:7">
      <c r="A1074" s="81">
        <v>2150703</v>
      </c>
      <c r="B1074" s="81" t="s">
        <v>83</v>
      </c>
      <c r="C1074" s="123"/>
      <c r="D1074" s="123"/>
      <c r="E1074" s="91"/>
      <c r="F1074" s="88"/>
      <c r="G1074" s="88"/>
    </row>
    <row r="1075" s="54" customFormat="1" customHeight="1" spans="1:7">
      <c r="A1075" s="81">
        <v>2150704</v>
      </c>
      <c r="B1075" s="81" t="s">
        <v>877</v>
      </c>
      <c r="C1075" s="123"/>
      <c r="D1075" s="123"/>
      <c r="E1075" s="91"/>
      <c r="F1075" s="88"/>
      <c r="G1075" s="88"/>
    </row>
    <row r="1076" s="54" customFormat="1" customHeight="1" spans="1:7">
      <c r="A1076" s="81">
        <v>2150705</v>
      </c>
      <c r="B1076" s="81" t="s">
        <v>878</v>
      </c>
      <c r="C1076" s="123"/>
      <c r="D1076" s="123"/>
      <c r="E1076" s="91"/>
      <c r="F1076" s="88"/>
      <c r="G1076" s="88"/>
    </row>
    <row r="1077" s="54" customFormat="1" customHeight="1" spans="1:7">
      <c r="A1077" s="81">
        <v>2150799</v>
      </c>
      <c r="B1077" s="81" t="s">
        <v>879</v>
      </c>
      <c r="C1077" s="123"/>
      <c r="D1077" s="123"/>
      <c r="E1077" s="91"/>
      <c r="F1077" s="88"/>
      <c r="G1077" s="88"/>
    </row>
    <row r="1078" s="54" customFormat="1" customHeight="1" spans="1:7">
      <c r="A1078" s="81">
        <v>21508</v>
      </c>
      <c r="B1078" s="121" t="s">
        <v>880</v>
      </c>
      <c r="C1078" s="124">
        <v>38</v>
      </c>
      <c r="D1078" s="124">
        <v>4595</v>
      </c>
      <c r="E1078" s="122">
        <f>SUM(E1079:E1085)</f>
        <v>4545</v>
      </c>
      <c r="F1078" s="87">
        <f>E1078/D1078</f>
        <v>0.989118607181719</v>
      </c>
      <c r="G1078" s="87">
        <v>5.57668711656442</v>
      </c>
    </row>
    <row r="1079" s="54" customFormat="1" customHeight="1" spans="1:7">
      <c r="A1079" s="81">
        <v>2150801</v>
      </c>
      <c r="B1079" s="81" t="s">
        <v>81</v>
      </c>
      <c r="C1079" s="123"/>
      <c r="D1079" s="123"/>
      <c r="E1079" s="91"/>
      <c r="F1079" s="88"/>
      <c r="G1079" s="88"/>
    </row>
    <row r="1080" s="54" customFormat="1" customHeight="1" spans="1:7">
      <c r="A1080" s="81">
        <v>2150802</v>
      </c>
      <c r="B1080" s="81" t="s">
        <v>82</v>
      </c>
      <c r="C1080" s="123"/>
      <c r="D1080" s="123"/>
      <c r="E1080" s="91"/>
      <c r="F1080" s="88"/>
      <c r="G1080" s="88"/>
    </row>
    <row r="1081" s="54" customFormat="1" customHeight="1" spans="1:7">
      <c r="A1081" s="81">
        <v>2150803</v>
      </c>
      <c r="B1081" s="81" t="s">
        <v>83</v>
      </c>
      <c r="C1081" s="123"/>
      <c r="D1081" s="123"/>
      <c r="E1081" s="91"/>
      <c r="F1081" s="88"/>
      <c r="G1081" s="88"/>
    </row>
    <row r="1082" s="54" customFormat="1" customHeight="1" spans="1:7">
      <c r="A1082" s="81">
        <v>2150804</v>
      </c>
      <c r="B1082" s="81" t="s">
        <v>881</v>
      </c>
      <c r="C1082" s="123"/>
      <c r="D1082" s="123"/>
      <c r="E1082" s="91"/>
      <c r="F1082" s="88"/>
      <c r="G1082" s="88"/>
    </row>
    <row r="1083" s="54" customFormat="1" customHeight="1" spans="1:7">
      <c r="A1083" s="81">
        <v>2150805</v>
      </c>
      <c r="B1083" s="81" t="s">
        <v>882</v>
      </c>
      <c r="C1083" s="123"/>
      <c r="D1083" s="123"/>
      <c r="E1083" s="91"/>
      <c r="F1083" s="88"/>
      <c r="G1083" s="88"/>
    </row>
    <row r="1084" s="54" customFormat="1" customHeight="1" spans="1:7">
      <c r="A1084" s="81">
        <v>2150806</v>
      </c>
      <c r="B1084" s="81" t="s">
        <v>883</v>
      </c>
      <c r="C1084" s="123"/>
      <c r="D1084" s="123"/>
      <c r="E1084" s="91"/>
      <c r="F1084" s="88"/>
      <c r="G1084" s="88"/>
    </row>
    <row r="1085" s="54" customFormat="1" customHeight="1" spans="1:7">
      <c r="A1085" s="81">
        <v>2150899</v>
      </c>
      <c r="B1085" s="81" t="s">
        <v>884</v>
      </c>
      <c r="C1085" s="123"/>
      <c r="D1085" s="123"/>
      <c r="E1085" s="91">
        <v>4545</v>
      </c>
      <c r="F1085" s="88"/>
      <c r="G1085" s="88">
        <v>5.57668711656442</v>
      </c>
    </row>
    <row r="1086" s="54" customFormat="1" customHeight="1" spans="1:7">
      <c r="A1086" s="81">
        <v>21599</v>
      </c>
      <c r="B1086" s="121" t="s">
        <v>885</v>
      </c>
      <c r="C1086" s="123"/>
      <c r="D1086" s="123"/>
      <c r="E1086" s="91"/>
      <c r="F1086" s="88"/>
      <c r="G1086" s="88"/>
    </row>
    <row r="1087" s="54" customFormat="1" customHeight="1" spans="1:7">
      <c r="A1087" s="81">
        <v>2159901</v>
      </c>
      <c r="B1087" s="81" t="s">
        <v>886</v>
      </c>
      <c r="C1087" s="123"/>
      <c r="D1087" s="123"/>
      <c r="E1087" s="91"/>
      <c r="F1087" s="88"/>
      <c r="G1087" s="88"/>
    </row>
    <row r="1088" s="54" customFormat="1" customHeight="1" spans="1:7">
      <c r="A1088" s="81">
        <v>2159904</v>
      </c>
      <c r="B1088" s="81" t="s">
        <v>887</v>
      </c>
      <c r="C1088" s="123"/>
      <c r="D1088" s="123"/>
      <c r="E1088" s="91"/>
      <c r="F1088" s="88"/>
      <c r="G1088" s="88"/>
    </row>
    <row r="1089" s="54" customFormat="1" customHeight="1" spans="1:7">
      <c r="A1089" s="81">
        <v>2159905</v>
      </c>
      <c r="B1089" s="81" t="s">
        <v>888</v>
      </c>
      <c r="C1089" s="123"/>
      <c r="D1089" s="123"/>
      <c r="E1089" s="91"/>
      <c r="F1089" s="88"/>
      <c r="G1089" s="88"/>
    </row>
    <row r="1090" s="54" customFormat="1" customHeight="1" spans="1:7">
      <c r="A1090" s="81">
        <v>2159906</v>
      </c>
      <c r="B1090" s="81" t="s">
        <v>889</v>
      </c>
      <c r="C1090" s="123"/>
      <c r="D1090" s="123"/>
      <c r="E1090" s="91"/>
      <c r="F1090" s="88"/>
      <c r="G1090" s="88"/>
    </row>
    <row r="1091" s="54" customFormat="1" customHeight="1" spans="1:7">
      <c r="A1091" s="81">
        <v>2159999</v>
      </c>
      <c r="B1091" s="81" t="s">
        <v>890</v>
      </c>
      <c r="C1091" s="123"/>
      <c r="D1091" s="123"/>
      <c r="E1091" s="91"/>
      <c r="F1091" s="88"/>
      <c r="G1091" s="88"/>
    </row>
    <row r="1092" s="54" customFormat="1" customHeight="1" spans="1:7">
      <c r="A1092" s="81">
        <v>216</v>
      </c>
      <c r="B1092" s="121" t="s">
        <v>891</v>
      </c>
      <c r="C1092" s="146">
        <f>SUM(C1093,C1103,C1109)</f>
        <v>52</v>
      </c>
      <c r="D1092" s="146">
        <f>SUM(D1093,D1103,D1109)</f>
        <v>2004</v>
      </c>
      <c r="E1092" s="122">
        <f>SUM(E1093,E1103,E1109)</f>
        <v>1078</v>
      </c>
      <c r="F1092" s="87">
        <f>E1092/D1092</f>
        <v>0.537924151696607</v>
      </c>
      <c r="G1092" s="87">
        <v>1.42404227212682</v>
      </c>
    </row>
    <row r="1093" s="54" customFormat="1" customHeight="1" spans="1:7">
      <c r="A1093" s="81">
        <v>21602</v>
      </c>
      <c r="B1093" s="121" t="s">
        <v>892</v>
      </c>
      <c r="C1093" s="124">
        <v>52</v>
      </c>
      <c r="D1093" s="124">
        <v>1882</v>
      </c>
      <c r="E1093" s="122">
        <f>SUM(E1094:E1102)</f>
        <v>956</v>
      </c>
      <c r="F1093" s="87">
        <f>E1093/D1093</f>
        <v>0.507970244420829</v>
      </c>
      <c r="G1093" s="87">
        <v>1.52715654952077</v>
      </c>
    </row>
    <row r="1094" s="54" customFormat="1" customHeight="1" spans="1:7">
      <c r="A1094" s="81">
        <v>2160201</v>
      </c>
      <c r="B1094" s="81" t="s">
        <v>81</v>
      </c>
      <c r="C1094" s="123"/>
      <c r="D1094" s="123"/>
      <c r="E1094" s="91"/>
      <c r="F1094" s="88"/>
      <c r="G1094" s="88"/>
    </row>
    <row r="1095" s="54" customFormat="1" customHeight="1" spans="1:7">
      <c r="A1095" s="81">
        <v>2160202</v>
      </c>
      <c r="B1095" s="81" t="s">
        <v>82</v>
      </c>
      <c r="C1095" s="123"/>
      <c r="D1095" s="123"/>
      <c r="E1095" s="91"/>
      <c r="F1095" s="88"/>
      <c r="G1095" s="88"/>
    </row>
    <row r="1096" s="54" customFormat="1" customHeight="1" spans="1:7">
      <c r="A1096" s="81">
        <v>2160203</v>
      </c>
      <c r="B1096" s="81" t="s">
        <v>83</v>
      </c>
      <c r="C1096" s="123"/>
      <c r="D1096" s="123"/>
      <c r="E1096" s="91"/>
      <c r="F1096" s="88"/>
      <c r="G1096" s="88"/>
    </row>
    <row r="1097" s="54" customFormat="1" customHeight="1" spans="1:7">
      <c r="A1097" s="81">
        <v>2160216</v>
      </c>
      <c r="B1097" s="81" t="s">
        <v>893</v>
      </c>
      <c r="C1097" s="123"/>
      <c r="D1097" s="123"/>
      <c r="E1097" s="91"/>
      <c r="F1097" s="88"/>
      <c r="G1097" s="88"/>
    </row>
    <row r="1098" s="54" customFormat="1" customHeight="1" spans="1:7">
      <c r="A1098" s="81">
        <v>2160217</v>
      </c>
      <c r="B1098" s="81" t="s">
        <v>894</v>
      </c>
      <c r="C1098" s="123"/>
      <c r="D1098" s="123"/>
      <c r="E1098" s="91"/>
      <c r="F1098" s="88"/>
      <c r="G1098" s="88"/>
    </row>
    <row r="1099" s="54" customFormat="1" customHeight="1" spans="1:7">
      <c r="A1099" s="81">
        <v>2160218</v>
      </c>
      <c r="B1099" s="81" t="s">
        <v>895</v>
      </c>
      <c r="C1099" s="123"/>
      <c r="D1099" s="123"/>
      <c r="E1099" s="91"/>
      <c r="F1099" s="88"/>
      <c r="G1099" s="88"/>
    </row>
    <row r="1100" s="54" customFormat="1" customHeight="1" spans="1:7">
      <c r="A1100" s="81">
        <v>2160219</v>
      </c>
      <c r="B1100" s="81" t="s">
        <v>896</v>
      </c>
      <c r="C1100" s="123"/>
      <c r="D1100" s="123"/>
      <c r="E1100" s="91"/>
      <c r="F1100" s="88"/>
      <c r="G1100" s="88"/>
    </row>
    <row r="1101" s="54" customFormat="1" customHeight="1" spans="1:7">
      <c r="A1101" s="81">
        <v>2160250</v>
      </c>
      <c r="B1101" s="81" t="s">
        <v>90</v>
      </c>
      <c r="C1101" s="123"/>
      <c r="D1101" s="123"/>
      <c r="E1101" s="91"/>
      <c r="F1101" s="88"/>
      <c r="G1101" s="88"/>
    </row>
    <row r="1102" s="54" customFormat="1" customHeight="1" spans="1:7">
      <c r="A1102" s="81">
        <v>2160299</v>
      </c>
      <c r="B1102" s="81" t="s">
        <v>897</v>
      </c>
      <c r="C1102" s="123"/>
      <c r="D1102" s="123"/>
      <c r="E1102" s="91">
        <v>956</v>
      </c>
      <c r="F1102" s="88"/>
      <c r="G1102" s="88">
        <v>1.52715654952077</v>
      </c>
    </row>
    <row r="1103" s="54" customFormat="1" customHeight="1" spans="1:7">
      <c r="A1103" s="81">
        <v>21606</v>
      </c>
      <c r="B1103" s="121" t="s">
        <v>898</v>
      </c>
      <c r="C1103" s="124"/>
      <c r="D1103" s="124"/>
      <c r="E1103" s="122"/>
      <c r="F1103" s="87"/>
      <c r="G1103" s="87"/>
    </row>
    <row r="1104" s="54" customFormat="1" customHeight="1" spans="1:7">
      <c r="A1104" s="81">
        <v>2160601</v>
      </c>
      <c r="B1104" s="81" t="s">
        <v>81</v>
      </c>
      <c r="C1104" s="123"/>
      <c r="D1104" s="123"/>
      <c r="E1104" s="91"/>
      <c r="F1104" s="88"/>
      <c r="G1104" s="88"/>
    </row>
    <row r="1105" s="54" customFormat="1" customHeight="1" spans="1:7">
      <c r="A1105" s="81">
        <v>2160602</v>
      </c>
      <c r="B1105" s="81" t="s">
        <v>82</v>
      </c>
      <c r="C1105" s="123"/>
      <c r="D1105" s="123"/>
      <c r="E1105" s="91"/>
      <c r="F1105" s="88"/>
      <c r="G1105" s="88"/>
    </row>
    <row r="1106" s="54" customFormat="1" customHeight="1" spans="1:7">
      <c r="A1106" s="81">
        <v>2160603</v>
      </c>
      <c r="B1106" s="81" t="s">
        <v>83</v>
      </c>
      <c r="C1106" s="123"/>
      <c r="D1106" s="123"/>
      <c r="E1106" s="91"/>
      <c r="F1106" s="88"/>
      <c r="G1106" s="88"/>
    </row>
    <row r="1107" s="54" customFormat="1" customHeight="1" spans="1:7">
      <c r="A1107" s="81">
        <v>2160607</v>
      </c>
      <c r="B1107" s="81" t="s">
        <v>899</v>
      </c>
      <c r="C1107" s="123"/>
      <c r="D1107" s="123"/>
      <c r="E1107" s="91"/>
      <c r="F1107" s="88"/>
      <c r="G1107" s="88"/>
    </row>
    <row r="1108" s="54" customFormat="1" customHeight="1" spans="1:7">
      <c r="A1108" s="81">
        <v>2160699</v>
      </c>
      <c r="B1108" s="81" t="s">
        <v>900</v>
      </c>
      <c r="C1108" s="123"/>
      <c r="D1108" s="123"/>
      <c r="E1108" s="91"/>
      <c r="F1108" s="88"/>
      <c r="G1108" s="88"/>
    </row>
    <row r="1109" s="54" customFormat="1" customHeight="1" spans="1:7">
      <c r="A1109" s="81">
        <v>21699</v>
      </c>
      <c r="B1109" s="121" t="s">
        <v>901</v>
      </c>
      <c r="C1109" s="124"/>
      <c r="D1109" s="124">
        <v>122</v>
      </c>
      <c r="E1109" s="122">
        <f>SUM(E1110:E1111)</f>
        <v>122</v>
      </c>
      <c r="F1109" s="87">
        <f>E1109/D1109</f>
        <v>1</v>
      </c>
      <c r="G1109" s="87">
        <v>0.931297709923664</v>
      </c>
    </row>
    <row r="1110" s="54" customFormat="1" customHeight="1" spans="1:7">
      <c r="A1110" s="81">
        <v>2169901</v>
      </c>
      <c r="B1110" s="81" t="s">
        <v>902</v>
      </c>
      <c r="C1110" s="123"/>
      <c r="D1110" s="123"/>
      <c r="E1110" s="91"/>
      <c r="F1110" s="88"/>
      <c r="G1110" s="88"/>
    </row>
    <row r="1111" s="54" customFormat="1" customHeight="1" spans="1:7">
      <c r="A1111" s="81">
        <v>2169999</v>
      </c>
      <c r="B1111" s="81" t="s">
        <v>903</v>
      </c>
      <c r="C1111" s="123"/>
      <c r="D1111" s="123"/>
      <c r="E1111" s="91">
        <v>122</v>
      </c>
      <c r="F1111" s="88"/>
      <c r="G1111" s="88">
        <v>0.931297709923664</v>
      </c>
    </row>
    <row r="1112" s="54" customFormat="1" customHeight="1" spans="1:7">
      <c r="A1112" s="81">
        <v>217</v>
      </c>
      <c r="B1112" s="121" t="s">
        <v>904</v>
      </c>
      <c r="C1112" s="123"/>
      <c r="D1112" s="123"/>
      <c r="E1112" s="91"/>
      <c r="F1112" s="88"/>
      <c r="G1112" s="88"/>
    </row>
    <row r="1113" s="54" customFormat="1" customHeight="1" spans="1:7">
      <c r="A1113" s="81">
        <v>21701</v>
      </c>
      <c r="B1113" s="121" t="s">
        <v>905</v>
      </c>
      <c r="C1113" s="123"/>
      <c r="D1113" s="123"/>
      <c r="E1113" s="91"/>
      <c r="F1113" s="88"/>
      <c r="G1113" s="88"/>
    </row>
    <row r="1114" s="54" customFormat="1" customHeight="1" spans="1:7">
      <c r="A1114" s="81">
        <v>2170101</v>
      </c>
      <c r="B1114" s="81" t="s">
        <v>81</v>
      </c>
      <c r="C1114" s="123"/>
      <c r="D1114" s="123"/>
      <c r="E1114" s="91"/>
      <c r="F1114" s="88"/>
      <c r="G1114" s="88"/>
    </row>
    <row r="1115" s="54" customFormat="1" customHeight="1" spans="1:7">
      <c r="A1115" s="81">
        <v>2170102</v>
      </c>
      <c r="B1115" s="81" t="s">
        <v>82</v>
      </c>
      <c r="C1115" s="123"/>
      <c r="D1115" s="123"/>
      <c r="E1115" s="91"/>
      <c r="F1115" s="88"/>
      <c r="G1115" s="88"/>
    </row>
    <row r="1116" s="54" customFormat="1" customHeight="1" spans="1:7">
      <c r="A1116" s="81">
        <v>2170103</v>
      </c>
      <c r="B1116" s="81" t="s">
        <v>83</v>
      </c>
      <c r="C1116" s="123"/>
      <c r="D1116" s="123"/>
      <c r="E1116" s="91"/>
      <c r="F1116" s="88"/>
      <c r="G1116" s="88"/>
    </row>
    <row r="1117" s="54" customFormat="1" customHeight="1" spans="1:7">
      <c r="A1117" s="81">
        <v>2170104</v>
      </c>
      <c r="B1117" s="81" t="s">
        <v>906</v>
      </c>
      <c r="C1117" s="123"/>
      <c r="D1117" s="123"/>
      <c r="E1117" s="91"/>
      <c r="F1117" s="88"/>
      <c r="G1117" s="88"/>
    </row>
    <row r="1118" s="54" customFormat="1" customHeight="1" spans="1:7">
      <c r="A1118" s="81">
        <v>2170150</v>
      </c>
      <c r="B1118" s="81" t="s">
        <v>90</v>
      </c>
      <c r="C1118" s="123"/>
      <c r="D1118" s="123"/>
      <c r="E1118" s="91"/>
      <c r="F1118" s="88"/>
      <c r="G1118" s="88"/>
    </row>
    <row r="1119" s="54" customFormat="1" customHeight="1" spans="1:7">
      <c r="A1119" s="81">
        <v>2170199</v>
      </c>
      <c r="B1119" s="81" t="s">
        <v>907</v>
      </c>
      <c r="C1119" s="123"/>
      <c r="D1119" s="123"/>
      <c r="E1119" s="91"/>
      <c r="F1119" s="88"/>
      <c r="G1119" s="88"/>
    </row>
    <row r="1120" s="54" customFormat="1" customHeight="1" spans="1:7">
      <c r="A1120" s="81">
        <v>21702</v>
      </c>
      <c r="B1120" s="121" t="s">
        <v>908</v>
      </c>
      <c r="C1120" s="123"/>
      <c r="D1120" s="123"/>
      <c r="E1120" s="91"/>
      <c r="F1120" s="88"/>
      <c r="G1120" s="88"/>
    </row>
    <row r="1121" s="54" customFormat="1" customHeight="1" spans="1:7">
      <c r="A1121" s="81">
        <v>2170201</v>
      </c>
      <c r="B1121" s="81" t="s">
        <v>909</v>
      </c>
      <c r="C1121" s="123"/>
      <c r="D1121" s="123"/>
      <c r="E1121" s="91"/>
      <c r="F1121" s="88"/>
      <c r="G1121" s="88"/>
    </row>
    <row r="1122" s="54" customFormat="1" customHeight="1" spans="1:7">
      <c r="A1122" s="81">
        <v>2170202</v>
      </c>
      <c r="B1122" s="81" t="s">
        <v>910</v>
      </c>
      <c r="C1122" s="123"/>
      <c r="D1122" s="123"/>
      <c r="E1122" s="91"/>
      <c r="F1122" s="88"/>
      <c r="G1122" s="88"/>
    </row>
    <row r="1123" s="54" customFormat="1" customHeight="1" spans="1:7">
      <c r="A1123" s="81">
        <v>2170203</v>
      </c>
      <c r="B1123" s="81" t="s">
        <v>911</v>
      </c>
      <c r="C1123" s="123"/>
      <c r="D1123" s="123"/>
      <c r="E1123" s="91"/>
      <c r="F1123" s="88"/>
      <c r="G1123" s="88"/>
    </row>
    <row r="1124" s="54" customFormat="1" customHeight="1" spans="1:7">
      <c r="A1124" s="81">
        <v>2170204</v>
      </c>
      <c r="B1124" s="81" t="s">
        <v>912</v>
      </c>
      <c r="C1124" s="123"/>
      <c r="D1124" s="123"/>
      <c r="E1124" s="91"/>
      <c r="F1124" s="88"/>
      <c r="G1124" s="88"/>
    </row>
    <row r="1125" s="54" customFormat="1" customHeight="1" spans="1:7">
      <c r="A1125" s="81">
        <v>2170205</v>
      </c>
      <c r="B1125" s="81" t="s">
        <v>913</v>
      </c>
      <c r="C1125" s="123"/>
      <c r="D1125" s="123"/>
      <c r="E1125" s="91"/>
      <c r="F1125" s="88"/>
      <c r="G1125" s="88"/>
    </row>
    <row r="1126" s="54" customFormat="1" customHeight="1" spans="1:7">
      <c r="A1126" s="81">
        <v>2170206</v>
      </c>
      <c r="B1126" s="81" t="s">
        <v>914</v>
      </c>
      <c r="C1126" s="123"/>
      <c r="D1126" s="123"/>
      <c r="E1126" s="91"/>
      <c r="F1126" s="88"/>
      <c r="G1126" s="88"/>
    </row>
    <row r="1127" s="54" customFormat="1" customHeight="1" spans="1:7">
      <c r="A1127" s="81">
        <v>2170207</v>
      </c>
      <c r="B1127" s="81" t="s">
        <v>915</v>
      </c>
      <c r="C1127" s="123"/>
      <c r="D1127" s="123"/>
      <c r="E1127" s="91"/>
      <c r="F1127" s="88"/>
      <c r="G1127" s="88"/>
    </row>
    <row r="1128" s="54" customFormat="1" customHeight="1" spans="1:7">
      <c r="A1128" s="81">
        <v>2170208</v>
      </c>
      <c r="B1128" s="81" t="s">
        <v>916</v>
      </c>
      <c r="C1128" s="123"/>
      <c r="D1128" s="123"/>
      <c r="E1128" s="91"/>
      <c r="F1128" s="88"/>
      <c r="G1128" s="88"/>
    </row>
    <row r="1129" s="54" customFormat="1" customHeight="1" spans="1:7">
      <c r="A1129" s="81">
        <v>2170299</v>
      </c>
      <c r="B1129" s="81" t="s">
        <v>917</v>
      </c>
      <c r="C1129" s="123"/>
      <c r="D1129" s="123"/>
      <c r="E1129" s="91"/>
      <c r="F1129" s="88"/>
      <c r="G1129" s="88"/>
    </row>
    <row r="1130" s="54" customFormat="1" customHeight="1" spans="1:7">
      <c r="A1130" s="81">
        <v>21703</v>
      </c>
      <c r="B1130" s="121" t="s">
        <v>918</v>
      </c>
      <c r="C1130" s="123"/>
      <c r="D1130" s="123"/>
      <c r="E1130" s="91"/>
      <c r="F1130" s="88"/>
      <c r="G1130" s="88"/>
    </row>
    <row r="1131" s="54" customFormat="1" customHeight="1" spans="1:7">
      <c r="A1131" s="81">
        <v>2170301</v>
      </c>
      <c r="B1131" s="81" t="s">
        <v>919</v>
      </c>
      <c r="C1131" s="123"/>
      <c r="D1131" s="123"/>
      <c r="E1131" s="91"/>
      <c r="F1131" s="88"/>
      <c r="G1131" s="88"/>
    </row>
    <row r="1132" s="54" customFormat="1" customHeight="1" spans="1:7">
      <c r="A1132" s="81">
        <v>2170302</v>
      </c>
      <c r="B1132" s="81" t="s">
        <v>920</v>
      </c>
      <c r="C1132" s="123"/>
      <c r="D1132" s="123"/>
      <c r="E1132" s="91"/>
      <c r="F1132" s="88"/>
      <c r="G1132" s="88"/>
    </row>
    <row r="1133" s="54" customFormat="1" customHeight="1" spans="1:7">
      <c r="A1133" s="81">
        <v>2170303</v>
      </c>
      <c r="B1133" s="81" t="s">
        <v>921</v>
      </c>
      <c r="C1133" s="123"/>
      <c r="D1133" s="123"/>
      <c r="E1133" s="91"/>
      <c r="F1133" s="88"/>
      <c r="G1133" s="88"/>
    </row>
    <row r="1134" s="54" customFormat="1" customHeight="1" spans="1:7">
      <c r="A1134" s="81">
        <v>2170304</v>
      </c>
      <c r="B1134" s="81" t="s">
        <v>922</v>
      </c>
      <c r="C1134" s="123"/>
      <c r="D1134" s="123"/>
      <c r="E1134" s="91"/>
      <c r="F1134" s="88"/>
      <c r="G1134" s="88"/>
    </row>
    <row r="1135" s="54" customFormat="1" customHeight="1" spans="1:7">
      <c r="A1135" s="81">
        <v>2170399</v>
      </c>
      <c r="B1135" s="81" t="s">
        <v>923</v>
      </c>
      <c r="C1135" s="123"/>
      <c r="D1135" s="123"/>
      <c r="E1135" s="91"/>
      <c r="F1135" s="88"/>
      <c r="G1135" s="88"/>
    </row>
    <row r="1136" s="54" customFormat="1" customHeight="1" spans="1:7">
      <c r="A1136" s="81">
        <v>21704</v>
      </c>
      <c r="B1136" s="121" t="s">
        <v>924</v>
      </c>
      <c r="C1136" s="123"/>
      <c r="D1136" s="123"/>
      <c r="E1136" s="91"/>
      <c r="F1136" s="88"/>
      <c r="G1136" s="88"/>
    </row>
    <row r="1137" s="54" customFormat="1" customHeight="1" spans="1:7">
      <c r="A1137" s="81">
        <v>2170401</v>
      </c>
      <c r="B1137" s="81" t="s">
        <v>925</v>
      </c>
      <c r="C1137" s="123"/>
      <c r="D1137" s="123"/>
      <c r="E1137" s="91"/>
      <c r="F1137" s="88"/>
      <c r="G1137" s="88"/>
    </row>
    <row r="1138" s="54" customFormat="1" customHeight="1" spans="1:7">
      <c r="A1138" s="81">
        <v>2170499</v>
      </c>
      <c r="B1138" s="81" t="s">
        <v>926</v>
      </c>
      <c r="C1138" s="123"/>
      <c r="D1138" s="123"/>
      <c r="E1138" s="91"/>
      <c r="F1138" s="88"/>
      <c r="G1138" s="88"/>
    </row>
    <row r="1139" s="54" customFormat="1" customHeight="1" spans="1:7">
      <c r="A1139" s="81">
        <v>21799</v>
      </c>
      <c r="B1139" s="121" t="s">
        <v>927</v>
      </c>
      <c r="C1139" s="123"/>
      <c r="D1139" s="123"/>
      <c r="E1139" s="91"/>
      <c r="F1139" s="88"/>
      <c r="G1139" s="88"/>
    </row>
    <row r="1140" s="54" customFormat="1" customHeight="1" spans="1:7">
      <c r="A1140" s="81">
        <v>2179902</v>
      </c>
      <c r="B1140" s="81" t="s">
        <v>928</v>
      </c>
      <c r="C1140" s="123"/>
      <c r="D1140" s="123"/>
      <c r="E1140" s="91"/>
      <c r="F1140" s="88"/>
      <c r="G1140" s="88"/>
    </row>
    <row r="1141" s="54" customFormat="1" customHeight="1" spans="1:7">
      <c r="A1141" s="81">
        <v>2179999</v>
      </c>
      <c r="B1141" s="81" t="s">
        <v>929</v>
      </c>
      <c r="C1141" s="123"/>
      <c r="D1141" s="123"/>
      <c r="E1141" s="91"/>
      <c r="F1141" s="88"/>
      <c r="G1141" s="88"/>
    </row>
    <row r="1142" s="54" customFormat="1" customHeight="1" spans="1:7">
      <c r="A1142" s="81">
        <v>219</v>
      </c>
      <c r="B1142" s="121" t="s">
        <v>930</v>
      </c>
      <c r="C1142" s="123"/>
      <c r="D1142" s="123"/>
      <c r="E1142" s="91"/>
      <c r="F1142" s="88"/>
      <c r="G1142" s="88"/>
    </row>
    <row r="1143" s="54" customFormat="1" customHeight="1" spans="1:7">
      <c r="A1143" s="81">
        <v>21901</v>
      </c>
      <c r="B1143" s="121" t="s">
        <v>931</v>
      </c>
      <c r="C1143" s="123"/>
      <c r="D1143" s="123"/>
      <c r="E1143" s="91"/>
      <c r="F1143" s="88"/>
      <c r="G1143" s="88"/>
    </row>
    <row r="1144" s="54" customFormat="1" customHeight="1" spans="1:7">
      <c r="A1144" s="81">
        <v>21902</v>
      </c>
      <c r="B1144" s="121" t="s">
        <v>932</v>
      </c>
      <c r="C1144" s="123"/>
      <c r="D1144" s="123"/>
      <c r="E1144" s="91"/>
      <c r="F1144" s="88"/>
      <c r="G1144" s="88"/>
    </row>
    <row r="1145" s="54" customFormat="1" customHeight="1" spans="1:7">
      <c r="A1145" s="81">
        <v>21903</v>
      </c>
      <c r="B1145" s="121" t="s">
        <v>933</v>
      </c>
      <c r="C1145" s="123"/>
      <c r="D1145" s="123"/>
      <c r="E1145" s="91"/>
      <c r="F1145" s="88"/>
      <c r="G1145" s="88"/>
    </row>
    <row r="1146" s="54" customFormat="1" customHeight="1" spans="1:7">
      <c r="A1146" s="81">
        <v>21904</v>
      </c>
      <c r="B1146" s="121" t="s">
        <v>934</v>
      </c>
      <c r="C1146" s="123"/>
      <c r="D1146" s="123"/>
      <c r="E1146" s="91"/>
      <c r="F1146" s="88"/>
      <c r="G1146" s="88"/>
    </row>
    <row r="1147" s="54" customFormat="1" customHeight="1" spans="1:7">
      <c r="A1147" s="81">
        <v>21905</v>
      </c>
      <c r="B1147" s="121" t="s">
        <v>935</v>
      </c>
      <c r="C1147" s="123"/>
      <c r="D1147" s="123"/>
      <c r="E1147" s="91"/>
      <c r="F1147" s="88"/>
      <c r="G1147" s="88"/>
    </row>
    <row r="1148" s="54" customFormat="1" customHeight="1" spans="1:7">
      <c r="A1148" s="81">
        <v>21906</v>
      </c>
      <c r="B1148" s="121" t="s">
        <v>717</v>
      </c>
      <c r="C1148" s="123"/>
      <c r="D1148" s="123"/>
      <c r="E1148" s="91"/>
      <c r="F1148" s="88"/>
      <c r="G1148" s="88"/>
    </row>
    <row r="1149" s="54" customFormat="1" customHeight="1" spans="1:7">
      <c r="A1149" s="81">
        <v>21907</v>
      </c>
      <c r="B1149" s="121" t="s">
        <v>936</v>
      </c>
      <c r="C1149" s="123"/>
      <c r="D1149" s="123"/>
      <c r="E1149" s="91"/>
      <c r="F1149" s="88"/>
      <c r="G1149" s="88"/>
    </row>
    <row r="1150" s="54" customFormat="1" customHeight="1" spans="1:7">
      <c r="A1150" s="81">
        <v>21908</v>
      </c>
      <c r="B1150" s="121" t="s">
        <v>937</v>
      </c>
      <c r="C1150" s="123"/>
      <c r="D1150" s="123"/>
      <c r="E1150" s="91"/>
      <c r="F1150" s="88"/>
      <c r="G1150" s="88"/>
    </row>
    <row r="1151" s="54" customFormat="1" customHeight="1" spans="1:7">
      <c r="A1151" s="81">
        <v>21999</v>
      </c>
      <c r="B1151" s="121" t="s">
        <v>938</v>
      </c>
      <c r="C1151" s="123"/>
      <c r="D1151" s="123"/>
      <c r="E1151" s="91"/>
      <c r="F1151" s="88"/>
      <c r="G1151" s="88"/>
    </row>
    <row r="1152" s="54" customFormat="1" customHeight="1" spans="1:7">
      <c r="A1152" s="81">
        <v>220</v>
      </c>
      <c r="B1152" s="121" t="s">
        <v>939</v>
      </c>
      <c r="C1152" s="146">
        <f>SUM(C1153,C1180,C1195)</f>
        <v>1127</v>
      </c>
      <c r="D1152" s="146">
        <f>SUM(D1153,D1180,D1195)</f>
        <v>1255</v>
      </c>
      <c r="E1152" s="122">
        <f>SUM(E1153,E1180,E1195)</f>
        <v>728</v>
      </c>
      <c r="F1152" s="87">
        <f>E1152/D1152</f>
        <v>0.5800796812749</v>
      </c>
      <c r="G1152" s="87">
        <v>0.587096774193548</v>
      </c>
    </row>
    <row r="1153" s="54" customFormat="1" customHeight="1" spans="1:7">
      <c r="A1153" s="81">
        <v>22001</v>
      </c>
      <c r="B1153" s="121" t="s">
        <v>940</v>
      </c>
      <c r="C1153" s="124">
        <v>1127</v>
      </c>
      <c r="D1153" s="124">
        <v>1255</v>
      </c>
      <c r="E1153" s="122">
        <f>SUM(E1154:E1179)</f>
        <v>728</v>
      </c>
      <c r="F1153" s="87">
        <f>E1153/D1153</f>
        <v>0.5800796812749</v>
      </c>
      <c r="G1153" s="87">
        <v>0.587096774193548</v>
      </c>
    </row>
    <row r="1154" s="54" customFormat="1" customHeight="1" spans="1:7">
      <c r="A1154" s="81">
        <v>2200101</v>
      </c>
      <c r="B1154" s="81" t="s">
        <v>81</v>
      </c>
      <c r="C1154" s="123"/>
      <c r="D1154" s="123"/>
      <c r="E1154" s="91">
        <v>86</v>
      </c>
      <c r="F1154" s="88"/>
      <c r="G1154" s="88">
        <v>1.22857142857143</v>
      </c>
    </row>
    <row r="1155" s="54" customFormat="1" customHeight="1" spans="1:7">
      <c r="A1155" s="81">
        <v>2200102</v>
      </c>
      <c r="B1155" s="81" t="s">
        <v>82</v>
      </c>
      <c r="C1155" s="123"/>
      <c r="D1155" s="123"/>
      <c r="E1155" s="91">
        <v>82</v>
      </c>
      <c r="F1155" s="88"/>
      <c r="G1155" s="88">
        <v>1.6078431372549</v>
      </c>
    </row>
    <row r="1156" s="54" customFormat="1" customHeight="1" spans="1:7">
      <c r="A1156" s="81">
        <v>2200103</v>
      </c>
      <c r="B1156" s="81" t="s">
        <v>83</v>
      </c>
      <c r="C1156" s="123"/>
      <c r="D1156" s="123"/>
      <c r="E1156" s="91"/>
      <c r="F1156" s="88"/>
      <c r="G1156" s="88"/>
    </row>
    <row r="1157" s="54" customFormat="1" customHeight="1" spans="1:7">
      <c r="A1157" s="81">
        <v>2200104</v>
      </c>
      <c r="B1157" s="81" t="s">
        <v>941</v>
      </c>
      <c r="C1157" s="123"/>
      <c r="D1157" s="123"/>
      <c r="E1157" s="91"/>
      <c r="F1157" s="88"/>
      <c r="G1157" s="88"/>
    </row>
    <row r="1158" s="54" customFormat="1" customHeight="1" spans="1:7">
      <c r="A1158" s="81">
        <v>2200106</v>
      </c>
      <c r="B1158" s="81" t="s">
        <v>942</v>
      </c>
      <c r="C1158" s="123"/>
      <c r="D1158" s="123"/>
      <c r="E1158" s="91">
        <v>255</v>
      </c>
      <c r="F1158" s="88"/>
      <c r="G1158" s="88">
        <v>2.3394495412844</v>
      </c>
    </row>
    <row r="1159" s="54" customFormat="1" customHeight="1" spans="1:7">
      <c r="A1159" s="81">
        <v>2200107</v>
      </c>
      <c r="B1159" s="81" t="s">
        <v>943</v>
      </c>
      <c r="C1159" s="123"/>
      <c r="D1159" s="123"/>
      <c r="E1159" s="91"/>
      <c r="F1159" s="88"/>
      <c r="G1159" s="88"/>
    </row>
    <row r="1160" s="54" customFormat="1" customHeight="1" spans="1:7">
      <c r="A1160" s="81">
        <v>2200108</v>
      </c>
      <c r="B1160" s="81" t="s">
        <v>944</v>
      </c>
      <c r="C1160" s="123"/>
      <c r="D1160" s="123"/>
      <c r="E1160" s="91"/>
      <c r="F1160" s="88"/>
      <c r="G1160" s="88"/>
    </row>
    <row r="1161" s="54" customFormat="1" customHeight="1" spans="1:7">
      <c r="A1161" s="81">
        <v>2200109</v>
      </c>
      <c r="B1161" s="81" t="s">
        <v>945</v>
      </c>
      <c r="C1161" s="123"/>
      <c r="D1161" s="123"/>
      <c r="E1161" s="91"/>
      <c r="F1161" s="88"/>
      <c r="G1161" s="88"/>
    </row>
    <row r="1162" s="54" customFormat="1" customHeight="1" spans="1:7">
      <c r="A1162" s="81">
        <v>2200112</v>
      </c>
      <c r="B1162" s="81" t="s">
        <v>946</v>
      </c>
      <c r="C1162" s="123"/>
      <c r="D1162" s="123"/>
      <c r="E1162" s="91"/>
      <c r="F1162" s="88"/>
      <c r="G1162" s="88"/>
    </row>
    <row r="1163" s="54" customFormat="1" customHeight="1" spans="1:7">
      <c r="A1163" s="81">
        <v>2200113</v>
      </c>
      <c r="B1163" s="81" t="s">
        <v>947</v>
      </c>
      <c r="C1163" s="123"/>
      <c r="D1163" s="123"/>
      <c r="E1163" s="91"/>
      <c r="F1163" s="88"/>
      <c r="G1163" s="88"/>
    </row>
    <row r="1164" s="54" customFormat="1" customHeight="1" spans="1:7">
      <c r="A1164" s="81">
        <v>2200114</v>
      </c>
      <c r="B1164" s="81" t="s">
        <v>948</v>
      </c>
      <c r="C1164" s="123"/>
      <c r="D1164" s="123"/>
      <c r="E1164" s="91"/>
      <c r="F1164" s="88"/>
      <c r="G1164" s="88"/>
    </row>
    <row r="1165" s="54" customFormat="1" customHeight="1" spans="1:7">
      <c r="A1165" s="81">
        <v>2200115</v>
      </c>
      <c r="B1165" s="81" t="s">
        <v>949</v>
      </c>
      <c r="C1165" s="123"/>
      <c r="D1165" s="123"/>
      <c r="E1165" s="91"/>
      <c r="F1165" s="88"/>
      <c r="G1165" s="88"/>
    </row>
    <row r="1166" s="54" customFormat="1" customHeight="1" spans="1:7">
      <c r="A1166" s="81">
        <v>2200116</v>
      </c>
      <c r="B1166" s="81" t="s">
        <v>950</v>
      </c>
      <c r="C1166" s="123"/>
      <c r="D1166" s="123"/>
      <c r="E1166" s="91"/>
      <c r="F1166" s="88"/>
      <c r="G1166" s="88"/>
    </row>
    <row r="1167" s="54" customFormat="1" customHeight="1" spans="1:7">
      <c r="A1167" s="81">
        <v>2200119</v>
      </c>
      <c r="B1167" s="81" t="s">
        <v>951</v>
      </c>
      <c r="C1167" s="123"/>
      <c r="D1167" s="123"/>
      <c r="E1167" s="91"/>
      <c r="F1167" s="88"/>
      <c r="G1167" s="88"/>
    </row>
    <row r="1168" s="54" customFormat="1" customHeight="1" spans="1:7">
      <c r="A1168" s="81">
        <v>2200120</v>
      </c>
      <c r="B1168" s="81" t="s">
        <v>952</v>
      </c>
      <c r="C1168" s="123"/>
      <c r="D1168" s="123"/>
      <c r="E1168" s="91"/>
      <c r="F1168" s="88"/>
      <c r="G1168" s="88"/>
    </row>
    <row r="1169" s="54" customFormat="1" customHeight="1" spans="1:7">
      <c r="A1169" s="81">
        <v>2200121</v>
      </c>
      <c r="B1169" s="81" t="s">
        <v>953</v>
      </c>
      <c r="C1169" s="123"/>
      <c r="D1169" s="123"/>
      <c r="E1169" s="91"/>
      <c r="F1169" s="88"/>
      <c r="G1169" s="88"/>
    </row>
    <row r="1170" s="54" customFormat="1" customHeight="1" spans="1:7">
      <c r="A1170" s="81">
        <v>2200122</v>
      </c>
      <c r="B1170" s="81" t="s">
        <v>954</v>
      </c>
      <c r="C1170" s="123"/>
      <c r="D1170" s="123"/>
      <c r="E1170" s="91"/>
      <c r="F1170" s="88"/>
      <c r="G1170" s="88"/>
    </row>
    <row r="1171" s="54" customFormat="1" customHeight="1" spans="1:7">
      <c r="A1171" s="81">
        <v>2200123</v>
      </c>
      <c r="B1171" s="81" t="s">
        <v>955</v>
      </c>
      <c r="C1171" s="123"/>
      <c r="D1171" s="123"/>
      <c r="E1171" s="91"/>
      <c r="F1171" s="88"/>
      <c r="G1171" s="88"/>
    </row>
    <row r="1172" s="54" customFormat="1" customHeight="1" spans="1:7">
      <c r="A1172" s="81">
        <v>2200124</v>
      </c>
      <c r="B1172" s="81" t="s">
        <v>956</v>
      </c>
      <c r="C1172" s="123"/>
      <c r="D1172" s="123"/>
      <c r="E1172" s="91"/>
      <c r="F1172" s="88"/>
      <c r="G1172" s="88"/>
    </row>
    <row r="1173" s="54" customFormat="1" customHeight="1" spans="1:7">
      <c r="A1173" s="81">
        <v>2200125</v>
      </c>
      <c r="B1173" s="81" t="s">
        <v>957</v>
      </c>
      <c r="C1173" s="123"/>
      <c r="D1173" s="123"/>
      <c r="E1173" s="91"/>
      <c r="F1173" s="88"/>
      <c r="G1173" s="88"/>
    </row>
    <row r="1174" s="54" customFormat="1" customHeight="1" spans="1:7">
      <c r="A1174" s="81">
        <v>2200126</v>
      </c>
      <c r="B1174" s="81" t="s">
        <v>958</v>
      </c>
      <c r="C1174" s="123"/>
      <c r="D1174" s="123"/>
      <c r="E1174" s="91"/>
      <c r="F1174" s="88"/>
      <c r="G1174" s="88"/>
    </row>
    <row r="1175" s="54" customFormat="1" customHeight="1" spans="1:7">
      <c r="A1175" s="81">
        <v>2200127</v>
      </c>
      <c r="B1175" s="81" t="s">
        <v>959</v>
      </c>
      <c r="C1175" s="123"/>
      <c r="D1175" s="123"/>
      <c r="E1175" s="91"/>
      <c r="F1175" s="88"/>
      <c r="G1175" s="88"/>
    </row>
    <row r="1176" s="54" customFormat="1" customHeight="1" spans="1:7">
      <c r="A1176" s="81">
        <v>2200128</v>
      </c>
      <c r="B1176" s="81" t="s">
        <v>960</v>
      </c>
      <c r="C1176" s="123"/>
      <c r="D1176" s="123"/>
      <c r="E1176" s="91"/>
      <c r="F1176" s="88"/>
      <c r="G1176" s="88"/>
    </row>
    <row r="1177" s="54" customFormat="1" customHeight="1" spans="1:7">
      <c r="A1177" s="81">
        <v>2200129</v>
      </c>
      <c r="B1177" s="81" t="s">
        <v>961</v>
      </c>
      <c r="C1177" s="123"/>
      <c r="D1177" s="123"/>
      <c r="E1177" s="91"/>
      <c r="F1177" s="88"/>
      <c r="G1177" s="88"/>
    </row>
    <row r="1178" s="54" customFormat="1" customHeight="1" spans="1:7">
      <c r="A1178" s="81">
        <v>2200150</v>
      </c>
      <c r="B1178" s="81" t="s">
        <v>90</v>
      </c>
      <c r="C1178" s="123"/>
      <c r="D1178" s="123"/>
      <c r="E1178" s="91">
        <v>12</v>
      </c>
      <c r="F1178" s="88"/>
      <c r="G1178" s="88">
        <v>1.09090909090909</v>
      </c>
    </row>
    <row r="1179" s="54" customFormat="1" customHeight="1" spans="1:7">
      <c r="A1179" s="81">
        <v>2200199</v>
      </c>
      <c r="B1179" s="81" t="s">
        <v>962</v>
      </c>
      <c r="C1179" s="123"/>
      <c r="D1179" s="123"/>
      <c r="E1179" s="91">
        <v>293</v>
      </c>
      <c r="F1179" s="88"/>
      <c r="G1179" s="88">
        <v>0.293293293293293</v>
      </c>
    </row>
    <row r="1180" s="54" customFormat="1" customHeight="1" spans="1:7">
      <c r="A1180" s="81">
        <v>22005</v>
      </c>
      <c r="B1180" s="121" t="s">
        <v>963</v>
      </c>
      <c r="C1180" s="123"/>
      <c r="D1180" s="123"/>
      <c r="E1180" s="91"/>
      <c r="F1180" s="88"/>
      <c r="G1180" s="88"/>
    </row>
    <row r="1181" s="54" customFormat="1" customHeight="1" spans="1:7">
      <c r="A1181" s="81">
        <v>2200501</v>
      </c>
      <c r="B1181" s="81" t="s">
        <v>81</v>
      </c>
      <c r="C1181" s="123"/>
      <c r="D1181" s="123"/>
      <c r="E1181" s="91"/>
      <c r="F1181" s="88"/>
      <c r="G1181" s="88"/>
    </row>
    <row r="1182" s="54" customFormat="1" customHeight="1" spans="1:7">
      <c r="A1182" s="81">
        <v>2200502</v>
      </c>
      <c r="B1182" s="81" t="s">
        <v>82</v>
      </c>
      <c r="C1182" s="123"/>
      <c r="D1182" s="123"/>
      <c r="E1182" s="91"/>
      <c r="F1182" s="88"/>
      <c r="G1182" s="88"/>
    </row>
    <row r="1183" s="54" customFormat="1" customHeight="1" spans="1:7">
      <c r="A1183" s="81">
        <v>2200503</v>
      </c>
      <c r="B1183" s="81" t="s">
        <v>83</v>
      </c>
      <c r="C1183" s="123"/>
      <c r="D1183" s="123"/>
      <c r="E1183" s="91"/>
      <c r="F1183" s="88"/>
      <c r="G1183" s="88"/>
    </row>
    <row r="1184" s="54" customFormat="1" customHeight="1" spans="1:7">
      <c r="A1184" s="81">
        <v>2200504</v>
      </c>
      <c r="B1184" s="81" t="s">
        <v>964</v>
      </c>
      <c r="C1184" s="123"/>
      <c r="D1184" s="123"/>
      <c r="E1184" s="91"/>
      <c r="F1184" s="88"/>
      <c r="G1184" s="88"/>
    </row>
    <row r="1185" s="54" customFormat="1" customHeight="1" spans="1:7">
      <c r="A1185" s="81">
        <v>2200506</v>
      </c>
      <c r="B1185" s="81" t="s">
        <v>965</v>
      </c>
      <c r="C1185" s="123"/>
      <c r="D1185" s="123"/>
      <c r="E1185" s="91"/>
      <c r="F1185" s="88"/>
      <c r="G1185" s="88"/>
    </row>
    <row r="1186" s="54" customFormat="1" customHeight="1" spans="1:7">
      <c r="A1186" s="81">
        <v>2200507</v>
      </c>
      <c r="B1186" s="81" t="s">
        <v>966</v>
      </c>
      <c r="C1186" s="123"/>
      <c r="D1186" s="123"/>
      <c r="E1186" s="91"/>
      <c r="F1186" s="88"/>
      <c r="G1186" s="88"/>
    </row>
    <row r="1187" s="54" customFormat="1" customHeight="1" spans="1:7">
      <c r="A1187" s="81">
        <v>2200508</v>
      </c>
      <c r="B1187" s="81" t="s">
        <v>967</v>
      </c>
      <c r="C1187" s="123"/>
      <c r="D1187" s="123"/>
      <c r="E1187" s="91"/>
      <c r="F1187" s="88"/>
      <c r="G1187" s="88"/>
    </row>
    <row r="1188" s="54" customFormat="1" customHeight="1" spans="1:7">
      <c r="A1188" s="81">
        <v>2200509</v>
      </c>
      <c r="B1188" s="81" t="s">
        <v>968</v>
      </c>
      <c r="C1188" s="123"/>
      <c r="D1188" s="123"/>
      <c r="E1188" s="91"/>
      <c r="F1188" s="88"/>
      <c r="G1188" s="88"/>
    </row>
    <row r="1189" s="54" customFormat="1" customHeight="1" spans="1:7">
      <c r="A1189" s="81">
        <v>2200510</v>
      </c>
      <c r="B1189" s="81" t="s">
        <v>969</v>
      </c>
      <c r="C1189" s="123"/>
      <c r="D1189" s="123"/>
      <c r="E1189" s="91"/>
      <c r="F1189" s="88"/>
      <c r="G1189" s="88"/>
    </row>
    <row r="1190" s="54" customFormat="1" customHeight="1" spans="1:7">
      <c r="A1190" s="81">
        <v>2200511</v>
      </c>
      <c r="B1190" s="81" t="s">
        <v>970</v>
      </c>
      <c r="C1190" s="123"/>
      <c r="D1190" s="123"/>
      <c r="E1190" s="91"/>
      <c r="F1190" s="88"/>
      <c r="G1190" s="88"/>
    </row>
    <row r="1191" s="54" customFormat="1" customHeight="1" spans="1:7">
      <c r="A1191" s="81">
        <v>2200512</v>
      </c>
      <c r="B1191" s="81" t="s">
        <v>971</v>
      </c>
      <c r="C1191" s="123"/>
      <c r="D1191" s="123"/>
      <c r="E1191" s="91"/>
      <c r="F1191" s="88"/>
      <c r="G1191" s="88"/>
    </row>
    <row r="1192" s="54" customFormat="1" customHeight="1" spans="1:7">
      <c r="A1192" s="81">
        <v>2200513</v>
      </c>
      <c r="B1192" s="81" t="s">
        <v>972</v>
      </c>
      <c r="C1192" s="123"/>
      <c r="D1192" s="123"/>
      <c r="E1192" s="91"/>
      <c r="F1192" s="88"/>
      <c r="G1192" s="88"/>
    </row>
    <row r="1193" s="54" customFormat="1" customHeight="1" spans="1:7">
      <c r="A1193" s="81">
        <v>2200514</v>
      </c>
      <c r="B1193" s="81" t="s">
        <v>973</v>
      </c>
      <c r="C1193" s="123"/>
      <c r="D1193" s="123"/>
      <c r="E1193" s="91"/>
      <c r="F1193" s="88"/>
      <c r="G1193" s="88"/>
    </row>
    <row r="1194" s="54" customFormat="1" customHeight="1" spans="1:7">
      <c r="A1194" s="81">
        <v>2200599</v>
      </c>
      <c r="B1194" s="81" t="s">
        <v>974</v>
      </c>
      <c r="C1194" s="123"/>
      <c r="D1194" s="123"/>
      <c r="E1194" s="91"/>
      <c r="F1194" s="88"/>
      <c r="G1194" s="88"/>
    </row>
    <row r="1195" s="54" customFormat="1" customHeight="1" spans="1:7">
      <c r="A1195" s="81">
        <v>22099</v>
      </c>
      <c r="B1195" s="121" t="s">
        <v>975</v>
      </c>
      <c r="C1195" s="123"/>
      <c r="D1195" s="123"/>
      <c r="E1195" s="91"/>
      <c r="F1195" s="88"/>
      <c r="G1195" s="88"/>
    </row>
    <row r="1196" s="54" customFormat="1" customHeight="1" spans="1:7">
      <c r="A1196" s="81">
        <v>2209999</v>
      </c>
      <c r="B1196" s="81" t="s">
        <v>976</v>
      </c>
      <c r="C1196" s="123"/>
      <c r="D1196" s="123"/>
      <c r="E1196" s="91"/>
      <c r="F1196" s="88"/>
      <c r="G1196" s="88"/>
    </row>
    <row r="1197" s="54" customFormat="1" customHeight="1" spans="1:7">
      <c r="A1197" s="81">
        <v>221</v>
      </c>
      <c r="B1197" s="121" t="s">
        <v>977</v>
      </c>
      <c r="C1197" s="146">
        <f>SUM(C1198,C1208,C1212)</f>
        <v>11383</v>
      </c>
      <c r="D1197" s="146">
        <f>SUM(D1198,D1208,D1212)</f>
        <v>14199</v>
      </c>
      <c r="E1197" s="122">
        <f>SUM(E1198,E1208,E1212)</f>
        <v>12188</v>
      </c>
      <c r="F1197" s="87">
        <f>E1197/D1197</f>
        <v>0.858370307768153</v>
      </c>
      <c r="G1197" s="87">
        <v>0.80115690527838</v>
      </c>
    </row>
    <row r="1198" s="54" customFormat="1" customHeight="1" spans="1:7">
      <c r="A1198" s="81">
        <v>22101</v>
      </c>
      <c r="B1198" s="121" t="s">
        <v>978</v>
      </c>
      <c r="C1198" s="124">
        <v>3734</v>
      </c>
      <c r="D1198" s="124">
        <v>6938</v>
      </c>
      <c r="E1198" s="122">
        <f>SUM(E1199:E1207)</f>
        <v>6126</v>
      </c>
      <c r="F1198" s="87">
        <f>E1198/D1198</f>
        <v>0.882963390025944</v>
      </c>
      <c r="G1198" s="87">
        <v>0.759295984134854</v>
      </c>
    </row>
    <row r="1199" s="54" customFormat="1" customHeight="1" spans="1:7">
      <c r="A1199" s="81">
        <v>2210102</v>
      </c>
      <c r="B1199" s="81" t="s">
        <v>979</v>
      </c>
      <c r="C1199" s="123"/>
      <c r="D1199" s="123"/>
      <c r="E1199" s="91"/>
      <c r="F1199" s="88"/>
      <c r="G1199" s="88"/>
    </row>
    <row r="1200" s="54" customFormat="1" customHeight="1" spans="1:7">
      <c r="A1200" s="81">
        <v>2210103</v>
      </c>
      <c r="B1200" s="81" t="s">
        <v>980</v>
      </c>
      <c r="C1200" s="123"/>
      <c r="D1200" s="123"/>
      <c r="E1200" s="91">
        <v>1010</v>
      </c>
      <c r="F1200" s="88"/>
      <c r="G1200" s="88">
        <v>0.379129129129129</v>
      </c>
    </row>
    <row r="1201" s="54" customFormat="1" customHeight="1" spans="1:8">
      <c r="A1201" s="81">
        <v>2210104</v>
      </c>
      <c r="B1201" s="81" t="s">
        <v>981</v>
      </c>
      <c r="C1201" s="123"/>
      <c r="D1201" s="123"/>
      <c r="E1201" s="91"/>
      <c r="F1201" s="88"/>
      <c r="G1201" s="88"/>
      <c r="H1201" s="54">
        <v>2210111</v>
      </c>
    </row>
    <row r="1202" s="54" customFormat="1" customHeight="1" spans="1:8">
      <c r="A1202" s="81">
        <v>2210105</v>
      </c>
      <c r="B1202" s="81" t="s">
        <v>982</v>
      </c>
      <c r="C1202" s="123"/>
      <c r="D1202" s="123"/>
      <c r="E1202" s="91">
        <v>485</v>
      </c>
      <c r="F1202" s="88"/>
      <c r="G1202" s="88">
        <v>5.32967032967033</v>
      </c>
      <c r="H1202" s="54">
        <v>2210108</v>
      </c>
    </row>
    <row r="1203" s="54" customFormat="1" customHeight="1" spans="1:7">
      <c r="A1203" s="81">
        <v>2210108</v>
      </c>
      <c r="B1203" s="81" t="s">
        <v>983</v>
      </c>
      <c r="C1203" s="123"/>
      <c r="D1203" s="123"/>
      <c r="E1203" s="91">
        <v>4184</v>
      </c>
      <c r="F1203" s="88"/>
      <c r="G1203" s="88">
        <v>0.84868154158215</v>
      </c>
    </row>
    <row r="1204" s="54" customFormat="1" customHeight="1" spans="1:8">
      <c r="A1204" s="81">
        <v>2210111</v>
      </c>
      <c r="B1204" s="81" t="s">
        <v>984</v>
      </c>
      <c r="C1204" s="123"/>
      <c r="D1204" s="123"/>
      <c r="E1204" s="91">
        <v>232</v>
      </c>
      <c r="F1204" s="88"/>
      <c r="G1204" s="88">
        <v>1.08411214953271</v>
      </c>
      <c r="H1204" s="54">
        <v>2210199</v>
      </c>
    </row>
    <row r="1205" s="54" customFormat="1" customHeight="1" spans="1:7">
      <c r="A1205" s="81">
        <v>2210112</v>
      </c>
      <c r="B1205" s="81" t="s">
        <v>985</v>
      </c>
      <c r="C1205" s="123"/>
      <c r="D1205" s="123"/>
      <c r="E1205" s="91"/>
      <c r="F1205" s="88"/>
      <c r="G1205" s="88"/>
    </row>
    <row r="1206" s="54" customFormat="1" customHeight="1" spans="1:7">
      <c r="A1206" s="81">
        <v>2210113</v>
      </c>
      <c r="B1206" s="81" t="s">
        <v>986</v>
      </c>
      <c r="C1206" s="123"/>
      <c r="D1206" s="123"/>
      <c r="E1206" s="91"/>
      <c r="F1206" s="88"/>
      <c r="G1206" s="88"/>
    </row>
    <row r="1207" s="54" customFormat="1" customHeight="1" spans="1:7">
      <c r="A1207" s="81">
        <v>2210199</v>
      </c>
      <c r="B1207" s="81" t="s">
        <v>987</v>
      </c>
      <c r="C1207" s="123"/>
      <c r="D1207" s="123"/>
      <c r="E1207" s="91">
        <v>215</v>
      </c>
      <c r="F1207" s="88"/>
      <c r="G1207" s="88">
        <v>1.27218934911243</v>
      </c>
    </row>
    <row r="1208" s="54" customFormat="1" customHeight="1" spans="1:7">
      <c r="A1208" s="81">
        <v>22102</v>
      </c>
      <c r="B1208" s="121" t="s">
        <v>988</v>
      </c>
      <c r="C1208" s="124">
        <v>6258</v>
      </c>
      <c r="D1208" s="124">
        <v>5872</v>
      </c>
      <c r="E1208" s="122">
        <f>SUM(E1209:E1211)</f>
        <v>5863</v>
      </c>
      <c r="F1208" s="87">
        <f>E1208/D1208</f>
        <v>0.998467302452316</v>
      </c>
      <c r="G1208" s="87">
        <v>1.03440366972477</v>
      </c>
    </row>
    <row r="1209" s="54" customFormat="1" customHeight="1" spans="1:7">
      <c r="A1209" s="81">
        <v>2210201</v>
      </c>
      <c r="B1209" s="81" t="s">
        <v>989</v>
      </c>
      <c r="C1209" s="123"/>
      <c r="D1209" s="123"/>
      <c r="E1209" s="91">
        <v>4236</v>
      </c>
      <c r="F1209" s="88"/>
      <c r="G1209" s="88">
        <v>1.0387444825895</v>
      </c>
    </row>
    <row r="1210" s="54" customFormat="1" customHeight="1" spans="1:7">
      <c r="A1210" s="81">
        <v>2210202</v>
      </c>
      <c r="B1210" s="81" t="s">
        <v>990</v>
      </c>
      <c r="C1210" s="123"/>
      <c r="D1210" s="123"/>
      <c r="E1210" s="91"/>
      <c r="F1210" s="88"/>
      <c r="G1210" s="88"/>
    </row>
    <row r="1211" s="54" customFormat="1" customHeight="1" spans="1:7">
      <c r="A1211" s="81">
        <v>2210203</v>
      </c>
      <c r="B1211" s="81" t="s">
        <v>991</v>
      </c>
      <c r="C1211" s="123"/>
      <c r="D1211" s="123"/>
      <c r="E1211" s="91">
        <v>1627</v>
      </c>
      <c r="F1211" s="88"/>
      <c r="G1211" s="88">
        <v>1.02327044025157</v>
      </c>
    </row>
    <row r="1212" s="54" customFormat="1" customHeight="1" spans="1:7">
      <c r="A1212" s="81">
        <v>22103</v>
      </c>
      <c r="B1212" s="121" t="s">
        <v>992</v>
      </c>
      <c r="C1212" s="124">
        <v>1391</v>
      </c>
      <c r="D1212" s="124">
        <v>1389</v>
      </c>
      <c r="E1212" s="122">
        <f>SUM(E1213:E1215)</f>
        <v>199</v>
      </c>
      <c r="F1212" s="87">
        <f>E1212/D1212</f>
        <v>0.143268538516919</v>
      </c>
      <c r="G1212" s="87">
        <v>0.134732566012187</v>
      </c>
    </row>
    <row r="1213" s="54" customFormat="1" customHeight="1" spans="1:7">
      <c r="A1213" s="81">
        <v>2210301</v>
      </c>
      <c r="B1213" s="81" t="s">
        <v>993</v>
      </c>
      <c r="C1213" s="123"/>
      <c r="D1213" s="123"/>
      <c r="E1213" s="91"/>
      <c r="F1213" s="88"/>
      <c r="G1213" s="88"/>
    </row>
    <row r="1214" s="54" customFormat="1" customHeight="1" spans="1:7">
      <c r="A1214" s="81">
        <v>2210302</v>
      </c>
      <c r="B1214" s="81" t="s">
        <v>994</v>
      </c>
      <c r="C1214" s="123"/>
      <c r="D1214" s="123"/>
      <c r="E1214" s="91"/>
      <c r="F1214" s="88"/>
      <c r="G1214" s="88"/>
    </row>
    <row r="1215" s="54" customFormat="1" customHeight="1" spans="1:7">
      <c r="A1215" s="81">
        <v>2210399</v>
      </c>
      <c r="B1215" s="81" t="s">
        <v>995</v>
      </c>
      <c r="C1215" s="123"/>
      <c r="D1215" s="123"/>
      <c r="E1215" s="91">
        <v>199</v>
      </c>
      <c r="F1215" s="88"/>
      <c r="G1215" s="88">
        <v>0.134732566012187</v>
      </c>
    </row>
    <row r="1216" s="54" customFormat="1" customHeight="1" spans="1:7">
      <c r="A1216" s="81">
        <v>222</v>
      </c>
      <c r="B1216" s="121" t="s">
        <v>996</v>
      </c>
      <c r="C1216" s="146">
        <f>SUM(C1217,C1235,C1242,C1248)</f>
        <v>4</v>
      </c>
      <c r="D1216" s="146">
        <f>SUM(D1217,D1235,D1242,D1248)</f>
        <v>4</v>
      </c>
      <c r="E1216" s="122">
        <f>SUM(E1217,E1235,E1242,E1248)</f>
        <v>3</v>
      </c>
      <c r="F1216" s="87">
        <f>E1216/D1216</f>
        <v>0.75</v>
      </c>
      <c r="G1216" s="87">
        <v>1</v>
      </c>
    </row>
    <row r="1217" s="54" customFormat="1" customHeight="1" spans="1:7">
      <c r="A1217" s="81">
        <v>22201</v>
      </c>
      <c r="B1217" s="121" t="s">
        <v>997</v>
      </c>
      <c r="C1217" s="124">
        <v>4</v>
      </c>
      <c r="D1217" s="124">
        <v>4</v>
      </c>
      <c r="E1217" s="122">
        <f>SUM(E1218:E1234)</f>
        <v>3</v>
      </c>
      <c r="F1217" s="87">
        <f>E1217/D1217</f>
        <v>0.75</v>
      </c>
      <c r="G1217" s="87">
        <v>1</v>
      </c>
    </row>
    <row r="1218" s="54" customFormat="1" customHeight="1" spans="1:7">
      <c r="A1218" s="81">
        <v>2220101</v>
      </c>
      <c r="B1218" s="81" t="s">
        <v>81</v>
      </c>
      <c r="C1218" s="123"/>
      <c r="D1218" s="123"/>
      <c r="E1218" s="91">
        <v>3</v>
      </c>
      <c r="F1218" s="88"/>
      <c r="G1218" s="88">
        <v>1</v>
      </c>
    </row>
    <row r="1219" s="54" customFormat="1" customHeight="1" spans="1:7">
      <c r="A1219" s="81">
        <v>2220102</v>
      </c>
      <c r="B1219" s="81" t="s">
        <v>82</v>
      </c>
      <c r="C1219" s="123"/>
      <c r="D1219" s="123"/>
      <c r="E1219" s="91"/>
      <c r="F1219" s="88"/>
      <c r="G1219" s="88"/>
    </row>
    <row r="1220" s="54" customFormat="1" customHeight="1" spans="1:7">
      <c r="A1220" s="81">
        <v>2220103</v>
      </c>
      <c r="B1220" s="81" t="s">
        <v>83</v>
      </c>
      <c r="C1220" s="123"/>
      <c r="D1220" s="123"/>
      <c r="E1220" s="91"/>
      <c r="F1220" s="88"/>
      <c r="G1220" s="88"/>
    </row>
    <row r="1221" s="54" customFormat="1" customHeight="1" spans="1:7">
      <c r="A1221" s="81">
        <v>2220104</v>
      </c>
      <c r="B1221" s="81" t="s">
        <v>998</v>
      </c>
      <c r="C1221" s="123"/>
      <c r="D1221" s="123"/>
      <c r="E1221" s="91"/>
      <c r="F1221" s="88"/>
      <c r="G1221" s="88"/>
    </row>
    <row r="1222" s="54" customFormat="1" customHeight="1" spans="1:7">
      <c r="A1222" s="81">
        <v>2220105</v>
      </c>
      <c r="B1222" s="81" t="s">
        <v>999</v>
      </c>
      <c r="C1222" s="123"/>
      <c r="D1222" s="123"/>
      <c r="E1222" s="91"/>
      <c r="F1222" s="88"/>
      <c r="G1222" s="88"/>
    </row>
    <row r="1223" s="54" customFormat="1" customHeight="1" spans="1:7">
      <c r="A1223" s="81">
        <v>2220106</v>
      </c>
      <c r="B1223" s="81" t="s">
        <v>1000</v>
      </c>
      <c r="C1223" s="123"/>
      <c r="D1223" s="123"/>
      <c r="E1223" s="91"/>
      <c r="F1223" s="88"/>
      <c r="G1223" s="88"/>
    </row>
    <row r="1224" s="54" customFormat="1" customHeight="1" spans="1:7">
      <c r="A1224" s="81">
        <v>2220107</v>
      </c>
      <c r="B1224" s="81" t="s">
        <v>1001</v>
      </c>
      <c r="C1224" s="123"/>
      <c r="D1224" s="123"/>
      <c r="E1224" s="91"/>
      <c r="F1224" s="88"/>
      <c r="G1224" s="88"/>
    </row>
    <row r="1225" s="54" customFormat="1" customHeight="1" spans="1:7">
      <c r="A1225" s="81">
        <v>2220112</v>
      </c>
      <c r="B1225" s="81" t="s">
        <v>1002</v>
      </c>
      <c r="C1225" s="123"/>
      <c r="D1225" s="123"/>
      <c r="E1225" s="91"/>
      <c r="F1225" s="88"/>
      <c r="G1225" s="88"/>
    </row>
    <row r="1226" s="54" customFormat="1" customHeight="1" spans="1:7">
      <c r="A1226" s="81">
        <v>2220113</v>
      </c>
      <c r="B1226" s="81" t="s">
        <v>1003</v>
      </c>
      <c r="C1226" s="123"/>
      <c r="D1226" s="123"/>
      <c r="E1226" s="91"/>
      <c r="F1226" s="88"/>
      <c r="G1226" s="88"/>
    </row>
    <row r="1227" s="54" customFormat="1" customHeight="1" spans="1:7">
      <c r="A1227" s="81">
        <v>2220114</v>
      </c>
      <c r="B1227" s="81" t="s">
        <v>1004</v>
      </c>
      <c r="C1227" s="123"/>
      <c r="D1227" s="123"/>
      <c r="E1227" s="91"/>
      <c r="F1227" s="88"/>
      <c r="G1227" s="88"/>
    </row>
    <row r="1228" s="54" customFormat="1" customHeight="1" spans="1:7">
      <c r="A1228" s="81">
        <v>2220115</v>
      </c>
      <c r="B1228" s="81" t="s">
        <v>1005</v>
      </c>
      <c r="C1228" s="123"/>
      <c r="D1228" s="123"/>
      <c r="E1228" s="91"/>
      <c r="F1228" s="88"/>
      <c r="G1228" s="88"/>
    </row>
    <row r="1229" s="54" customFormat="1" customHeight="1" spans="1:7">
      <c r="A1229" s="81">
        <v>2220118</v>
      </c>
      <c r="B1229" s="81" t="s">
        <v>1006</v>
      </c>
      <c r="C1229" s="123"/>
      <c r="D1229" s="123"/>
      <c r="E1229" s="91"/>
      <c r="F1229" s="88"/>
      <c r="G1229" s="88"/>
    </row>
    <row r="1230" s="54" customFormat="1" customHeight="1" spans="1:7">
      <c r="A1230" s="81">
        <v>2220119</v>
      </c>
      <c r="B1230" s="81" t="s">
        <v>1007</v>
      </c>
      <c r="C1230" s="123"/>
      <c r="D1230" s="123"/>
      <c r="E1230" s="91"/>
      <c r="F1230" s="88"/>
      <c r="G1230" s="88"/>
    </row>
    <row r="1231" s="54" customFormat="1" customHeight="1" spans="1:7">
      <c r="A1231" s="81">
        <v>2220120</v>
      </c>
      <c r="B1231" s="81" t="s">
        <v>1008</v>
      </c>
      <c r="C1231" s="123"/>
      <c r="D1231" s="123"/>
      <c r="E1231" s="91"/>
      <c r="F1231" s="88"/>
      <c r="G1231" s="88"/>
    </row>
    <row r="1232" s="54" customFormat="1" customHeight="1" spans="1:7">
      <c r="A1232" s="81">
        <v>2220121</v>
      </c>
      <c r="B1232" s="81" t="s">
        <v>1009</v>
      </c>
      <c r="C1232" s="123"/>
      <c r="D1232" s="123"/>
      <c r="E1232" s="91"/>
      <c r="F1232" s="88"/>
      <c r="G1232" s="88"/>
    </row>
    <row r="1233" s="54" customFormat="1" customHeight="1" spans="1:7">
      <c r="A1233" s="81">
        <v>2220150</v>
      </c>
      <c r="B1233" s="81" t="s">
        <v>90</v>
      </c>
      <c r="C1233" s="123"/>
      <c r="D1233" s="123"/>
      <c r="E1233" s="91"/>
      <c r="F1233" s="88"/>
      <c r="G1233" s="88"/>
    </row>
    <row r="1234" s="54" customFormat="1" customHeight="1" spans="1:7">
      <c r="A1234" s="81">
        <v>2220199</v>
      </c>
      <c r="B1234" s="81" t="s">
        <v>1010</v>
      </c>
      <c r="C1234" s="123"/>
      <c r="D1234" s="123"/>
      <c r="E1234" s="91"/>
      <c r="F1234" s="88"/>
      <c r="G1234" s="88"/>
    </row>
    <row r="1235" s="54" customFormat="1" customHeight="1" spans="1:7">
      <c r="A1235" s="81">
        <v>22203</v>
      </c>
      <c r="B1235" s="121" t="s">
        <v>1011</v>
      </c>
      <c r="C1235" s="123"/>
      <c r="D1235" s="123"/>
      <c r="E1235" s="91"/>
      <c r="F1235" s="88"/>
      <c r="G1235" s="88"/>
    </row>
    <row r="1236" s="54" customFormat="1" customHeight="1" spans="1:7">
      <c r="A1236" s="81">
        <v>2220301</v>
      </c>
      <c r="B1236" s="81" t="s">
        <v>1012</v>
      </c>
      <c r="C1236" s="123"/>
      <c r="D1236" s="123"/>
      <c r="E1236" s="91"/>
      <c r="F1236" s="88"/>
      <c r="G1236" s="88"/>
    </row>
    <row r="1237" s="54" customFormat="1" customHeight="1" spans="1:7">
      <c r="A1237" s="81">
        <v>2220303</v>
      </c>
      <c r="B1237" s="81" t="s">
        <v>1013</v>
      </c>
      <c r="C1237" s="123"/>
      <c r="D1237" s="123"/>
      <c r="E1237" s="91"/>
      <c r="F1237" s="88"/>
      <c r="G1237" s="88"/>
    </row>
    <row r="1238" s="54" customFormat="1" customHeight="1" spans="1:7">
      <c r="A1238" s="81">
        <v>2220304</v>
      </c>
      <c r="B1238" s="81" t="s">
        <v>1014</v>
      </c>
      <c r="C1238" s="123"/>
      <c r="D1238" s="123"/>
      <c r="E1238" s="91"/>
      <c r="F1238" s="88"/>
      <c r="G1238" s="88"/>
    </row>
    <row r="1239" s="54" customFormat="1" customHeight="1" spans="1:7">
      <c r="A1239" s="81">
        <v>2220305</v>
      </c>
      <c r="B1239" s="81" t="s">
        <v>1015</v>
      </c>
      <c r="C1239" s="123"/>
      <c r="D1239" s="123"/>
      <c r="E1239" s="91"/>
      <c r="F1239" s="88"/>
      <c r="G1239" s="88"/>
    </row>
    <row r="1240" s="54" customFormat="1" customHeight="1" spans="1:7">
      <c r="A1240" s="81">
        <v>2220306</v>
      </c>
      <c r="B1240" s="81" t="s">
        <v>1016</v>
      </c>
      <c r="C1240" s="123"/>
      <c r="D1240" s="123"/>
      <c r="E1240" s="91"/>
      <c r="F1240" s="88"/>
      <c r="G1240" s="88"/>
    </row>
    <row r="1241" s="54" customFormat="1" customHeight="1" spans="1:7">
      <c r="A1241" s="81">
        <v>2220399</v>
      </c>
      <c r="B1241" s="81" t="s">
        <v>1017</v>
      </c>
      <c r="C1241" s="123"/>
      <c r="D1241" s="123"/>
      <c r="E1241" s="91"/>
      <c r="F1241" s="88"/>
      <c r="G1241" s="88"/>
    </row>
    <row r="1242" s="54" customFormat="1" customHeight="1" spans="1:7">
      <c r="A1242" s="81">
        <v>22204</v>
      </c>
      <c r="B1242" s="121" t="s">
        <v>1018</v>
      </c>
      <c r="C1242" s="123"/>
      <c r="D1242" s="123"/>
      <c r="E1242" s="91"/>
      <c r="F1242" s="88"/>
      <c r="G1242" s="88"/>
    </row>
    <row r="1243" s="54" customFormat="1" customHeight="1" spans="1:7">
      <c r="A1243" s="81">
        <v>2220401</v>
      </c>
      <c r="B1243" s="81" t="s">
        <v>1019</v>
      </c>
      <c r="C1243" s="123"/>
      <c r="D1243" s="123"/>
      <c r="E1243" s="91"/>
      <c r="F1243" s="88"/>
      <c r="G1243" s="88"/>
    </row>
    <row r="1244" s="54" customFormat="1" customHeight="1" spans="1:7">
      <c r="A1244" s="81">
        <v>2220402</v>
      </c>
      <c r="B1244" s="81" t="s">
        <v>1020</v>
      </c>
      <c r="C1244" s="123"/>
      <c r="D1244" s="123"/>
      <c r="E1244" s="91"/>
      <c r="F1244" s="88"/>
      <c r="G1244" s="88"/>
    </row>
    <row r="1245" s="54" customFormat="1" customHeight="1" spans="1:7">
      <c r="A1245" s="81">
        <v>2220403</v>
      </c>
      <c r="B1245" s="81" t="s">
        <v>1021</v>
      </c>
      <c r="C1245" s="123"/>
      <c r="D1245" s="123"/>
      <c r="E1245" s="91"/>
      <c r="F1245" s="88"/>
      <c r="G1245" s="88"/>
    </row>
    <row r="1246" s="54" customFormat="1" customHeight="1" spans="1:7">
      <c r="A1246" s="81">
        <v>2220404</v>
      </c>
      <c r="B1246" s="81" t="s">
        <v>1022</v>
      </c>
      <c r="C1246" s="123"/>
      <c r="D1246" s="123"/>
      <c r="E1246" s="91"/>
      <c r="F1246" s="88"/>
      <c r="G1246" s="88"/>
    </row>
    <row r="1247" s="54" customFormat="1" customHeight="1" spans="1:7">
      <c r="A1247" s="81">
        <v>2220499</v>
      </c>
      <c r="B1247" s="81" t="s">
        <v>1023</v>
      </c>
      <c r="C1247" s="123"/>
      <c r="D1247" s="123"/>
      <c r="E1247" s="91"/>
      <c r="F1247" s="88"/>
      <c r="G1247" s="88"/>
    </row>
    <row r="1248" s="54" customFormat="1" customHeight="1" spans="1:7">
      <c r="A1248" s="81">
        <v>22205</v>
      </c>
      <c r="B1248" s="121" t="s">
        <v>1024</v>
      </c>
      <c r="C1248" s="123"/>
      <c r="D1248" s="123"/>
      <c r="E1248" s="91"/>
      <c r="F1248" s="88"/>
      <c r="G1248" s="88"/>
    </row>
    <row r="1249" s="54" customFormat="1" customHeight="1" spans="1:7">
      <c r="A1249" s="81">
        <v>2220501</v>
      </c>
      <c r="B1249" s="81" t="s">
        <v>1025</v>
      </c>
      <c r="C1249" s="123"/>
      <c r="D1249" s="123"/>
      <c r="E1249" s="91"/>
      <c r="F1249" s="88"/>
      <c r="G1249" s="88"/>
    </row>
    <row r="1250" s="54" customFormat="1" customHeight="1" spans="1:7">
      <c r="A1250" s="81">
        <v>2220502</v>
      </c>
      <c r="B1250" s="81" t="s">
        <v>1026</v>
      </c>
      <c r="C1250" s="123"/>
      <c r="D1250" s="123"/>
      <c r="E1250" s="91"/>
      <c r="F1250" s="88"/>
      <c r="G1250" s="88"/>
    </row>
    <row r="1251" s="54" customFormat="1" customHeight="1" spans="1:7">
      <c r="A1251" s="81">
        <v>2220503</v>
      </c>
      <c r="B1251" s="81" t="s">
        <v>1027</v>
      </c>
      <c r="C1251" s="123"/>
      <c r="D1251" s="123"/>
      <c r="E1251" s="91"/>
      <c r="F1251" s="88"/>
      <c r="G1251" s="88"/>
    </row>
    <row r="1252" s="54" customFormat="1" customHeight="1" spans="1:7">
      <c r="A1252" s="81">
        <v>2220504</v>
      </c>
      <c r="B1252" s="81" t="s">
        <v>1028</v>
      </c>
      <c r="C1252" s="123"/>
      <c r="D1252" s="123"/>
      <c r="E1252" s="91"/>
      <c r="F1252" s="88"/>
      <c r="G1252" s="88"/>
    </row>
    <row r="1253" s="54" customFormat="1" customHeight="1" spans="1:7">
      <c r="A1253" s="81">
        <v>2220505</v>
      </c>
      <c r="B1253" s="81" t="s">
        <v>1029</v>
      </c>
      <c r="C1253" s="123"/>
      <c r="D1253" s="123"/>
      <c r="E1253" s="91"/>
      <c r="F1253" s="88"/>
      <c r="G1253" s="88"/>
    </row>
    <row r="1254" s="54" customFormat="1" customHeight="1" spans="1:7">
      <c r="A1254" s="81">
        <v>2220506</v>
      </c>
      <c r="B1254" s="81" t="s">
        <v>1030</v>
      </c>
      <c r="C1254" s="123"/>
      <c r="D1254" s="123"/>
      <c r="E1254" s="91"/>
      <c r="F1254" s="88"/>
      <c r="G1254" s="88"/>
    </row>
    <row r="1255" s="54" customFormat="1" customHeight="1" spans="1:7">
      <c r="A1255" s="81">
        <v>2220507</v>
      </c>
      <c r="B1255" s="81" t="s">
        <v>1031</v>
      </c>
      <c r="C1255" s="123"/>
      <c r="D1255" s="123"/>
      <c r="E1255" s="91"/>
      <c r="F1255" s="88"/>
      <c r="G1255" s="88"/>
    </row>
    <row r="1256" s="54" customFormat="1" customHeight="1" spans="1:7">
      <c r="A1256" s="81">
        <v>2220508</v>
      </c>
      <c r="B1256" s="81" t="s">
        <v>1032</v>
      </c>
      <c r="C1256" s="123"/>
      <c r="D1256" s="123"/>
      <c r="E1256" s="91"/>
      <c r="F1256" s="88"/>
      <c r="G1256" s="88"/>
    </row>
    <row r="1257" s="54" customFormat="1" customHeight="1" spans="1:7">
      <c r="A1257" s="81">
        <v>2220509</v>
      </c>
      <c r="B1257" s="81" t="s">
        <v>1033</v>
      </c>
      <c r="C1257" s="123"/>
      <c r="D1257" s="123"/>
      <c r="E1257" s="91"/>
      <c r="F1257" s="88"/>
      <c r="G1257" s="88"/>
    </row>
    <row r="1258" s="54" customFormat="1" customHeight="1" spans="1:7">
      <c r="A1258" s="81">
        <v>2220510</v>
      </c>
      <c r="B1258" s="81" t="s">
        <v>1034</v>
      </c>
      <c r="C1258" s="123"/>
      <c r="D1258" s="123"/>
      <c r="E1258" s="91"/>
      <c r="F1258" s="88"/>
      <c r="G1258" s="88"/>
    </row>
    <row r="1259" s="54" customFormat="1" customHeight="1" spans="1:7">
      <c r="A1259" s="81">
        <v>2220511</v>
      </c>
      <c r="B1259" s="81" t="s">
        <v>1035</v>
      </c>
      <c r="C1259" s="123"/>
      <c r="D1259" s="123"/>
      <c r="E1259" s="91"/>
      <c r="F1259" s="88"/>
      <c r="G1259" s="88"/>
    </row>
    <row r="1260" s="54" customFormat="1" customHeight="1" spans="1:7">
      <c r="A1260" s="81">
        <v>2220599</v>
      </c>
      <c r="B1260" s="81" t="s">
        <v>1036</v>
      </c>
      <c r="C1260" s="123"/>
      <c r="D1260" s="123"/>
      <c r="E1260" s="91"/>
      <c r="F1260" s="88"/>
      <c r="G1260" s="88"/>
    </row>
    <row r="1261" s="54" customFormat="1" customHeight="1" spans="1:7">
      <c r="A1261" s="81">
        <v>224</v>
      </c>
      <c r="B1261" s="121" t="s">
        <v>1037</v>
      </c>
      <c r="C1261" s="146">
        <f>SUM(C1262,C1273,C1280,C1288,C1301,C1305,C1309)</f>
        <v>1954</v>
      </c>
      <c r="D1261" s="146">
        <f>SUM(D1262,D1273,D1280,D1288,D1301,D1305,D1309)</f>
        <v>3263</v>
      </c>
      <c r="E1261" s="122">
        <f>SUM(E1262,E1273,E1280,E1288,E1301,E1305,E1309)</f>
        <v>3168</v>
      </c>
      <c r="F1261" s="87">
        <f>E1261/D1261</f>
        <v>0.970885688017162</v>
      </c>
      <c r="G1261" s="87">
        <v>1.01278772378517</v>
      </c>
    </row>
    <row r="1262" s="54" customFormat="1" customHeight="1" spans="1:7">
      <c r="A1262" s="81">
        <v>22401</v>
      </c>
      <c r="B1262" s="121" t="s">
        <v>1038</v>
      </c>
      <c r="C1262" s="124">
        <v>387</v>
      </c>
      <c r="D1262" s="124">
        <v>370</v>
      </c>
      <c r="E1262" s="122">
        <f>SUM(E1263:E1272)</f>
        <v>354</v>
      </c>
      <c r="F1262" s="87">
        <f>E1262/D1262</f>
        <v>0.956756756756757</v>
      </c>
      <c r="G1262" s="87">
        <v>0.732919254658385</v>
      </c>
    </row>
    <row r="1263" s="54" customFormat="1" customHeight="1" spans="1:7">
      <c r="A1263" s="81">
        <v>2240101</v>
      </c>
      <c r="B1263" s="81" t="s">
        <v>81</v>
      </c>
      <c r="C1263" s="123"/>
      <c r="D1263" s="123"/>
      <c r="E1263" s="91">
        <v>146</v>
      </c>
      <c r="F1263" s="88"/>
      <c r="G1263" s="88">
        <v>1.12307692307692</v>
      </c>
    </row>
    <row r="1264" s="54" customFormat="1" customHeight="1" spans="1:7">
      <c r="A1264" s="81">
        <v>2240102</v>
      </c>
      <c r="B1264" s="81" t="s">
        <v>82</v>
      </c>
      <c r="C1264" s="123"/>
      <c r="D1264" s="123"/>
      <c r="E1264" s="91">
        <v>1</v>
      </c>
      <c r="F1264" s="88"/>
      <c r="G1264" s="88"/>
    </row>
    <row r="1265" s="54" customFormat="1" customHeight="1" spans="1:7">
      <c r="A1265" s="81">
        <v>2240103</v>
      </c>
      <c r="B1265" s="81" t="s">
        <v>83</v>
      </c>
      <c r="C1265" s="123"/>
      <c r="D1265" s="123"/>
      <c r="E1265" s="91"/>
      <c r="F1265" s="88"/>
      <c r="G1265" s="88"/>
    </row>
    <row r="1266" s="54" customFormat="1" customHeight="1" spans="1:7">
      <c r="A1266" s="81">
        <v>2240104</v>
      </c>
      <c r="B1266" s="81" t="s">
        <v>1039</v>
      </c>
      <c r="C1266" s="123"/>
      <c r="D1266" s="123"/>
      <c r="E1266" s="91"/>
      <c r="F1266" s="88"/>
      <c r="G1266" s="88">
        <v>0</v>
      </c>
    </row>
    <row r="1267" s="54" customFormat="1" customHeight="1" spans="1:7">
      <c r="A1267" s="81">
        <v>2240105</v>
      </c>
      <c r="B1267" s="81" t="s">
        <v>1040</v>
      </c>
      <c r="C1267" s="123"/>
      <c r="D1267" s="123"/>
      <c r="E1267" s="91"/>
      <c r="F1267" s="88"/>
      <c r="G1267" s="88"/>
    </row>
    <row r="1268" s="54" customFormat="1" customHeight="1" spans="1:7">
      <c r="A1268" s="81">
        <v>2240106</v>
      </c>
      <c r="B1268" s="81" t="s">
        <v>1041</v>
      </c>
      <c r="C1268" s="123"/>
      <c r="D1268" s="123"/>
      <c r="E1268" s="91">
        <v>15</v>
      </c>
      <c r="F1268" s="88"/>
      <c r="G1268" s="88">
        <v>1.07142857142857</v>
      </c>
    </row>
    <row r="1269" s="54" customFormat="1" customHeight="1" spans="1:7">
      <c r="A1269" s="81">
        <v>2240108</v>
      </c>
      <c r="B1269" s="81" t="s">
        <v>1042</v>
      </c>
      <c r="C1269" s="123"/>
      <c r="D1269" s="123"/>
      <c r="E1269" s="91">
        <v>12</v>
      </c>
      <c r="F1269" s="88"/>
      <c r="G1269" s="88">
        <v>0.058252427184466</v>
      </c>
    </row>
    <row r="1270" s="54" customFormat="1" customHeight="1" spans="1:7">
      <c r="A1270" s="81">
        <v>2240109</v>
      </c>
      <c r="B1270" s="81" t="s">
        <v>1043</v>
      </c>
      <c r="C1270" s="123"/>
      <c r="D1270" s="123"/>
      <c r="E1270" s="91">
        <v>31</v>
      </c>
      <c r="F1270" s="88"/>
      <c r="G1270" s="88"/>
    </row>
    <row r="1271" s="54" customFormat="1" customHeight="1" spans="1:7">
      <c r="A1271" s="81">
        <v>2240150</v>
      </c>
      <c r="B1271" s="81" t="s">
        <v>90</v>
      </c>
      <c r="C1271" s="123"/>
      <c r="D1271" s="123"/>
      <c r="E1271" s="91">
        <v>149</v>
      </c>
      <c r="F1271" s="88"/>
      <c r="G1271" s="88">
        <v>1.20161290322581</v>
      </c>
    </row>
    <row r="1272" s="54" customFormat="1" customHeight="1" spans="1:7">
      <c r="A1272" s="81">
        <v>2240199</v>
      </c>
      <c r="B1272" s="81" t="s">
        <v>1044</v>
      </c>
      <c r="C1272" s="123"/>
      <c r="D1272" s="123"/>
      <c r="E1272" s="91"/>
      <c r="F1272" s="88"/>
      <c r="G1272" s="88"/>
    </row>
    <row r="1273" s="54" customFormat="1" customHeight="1" spans="1:7">
      <c r="A1273" s="81">
        <v>22402</v>
      </c>
      <c r="B1273" s="121" t="s">
        <v>1045</v>
      </c>
      <c r="C1273" s="124">
        <v>1471</v>
      </c>
      <c r="D1273" s="124">
        <v>2749</v>
      </c>
      <c r="E1273" s="122">
        <f>SUM(E1274:E1279)</f>
        <v>2726</v>
      </c>
      <c r="F1273" s="87">
        <f>E1273/D1273</f>
        <v>0.991633321207712</v>
      </c>
      <c r="G1273" s="87">
        <v>1.93607954545455</v>
      </c>
    </row>
    <row r="1274" s="54" customFormat="1" customHeight="1" spans="1:7">
      <c r="A1274" s="81">
        <v>2240201</v>
      </c>
      <c r="B1274" s="81" t="s">
        <v>81</v>
      </c>
      <c r="C1274" s="123"/>
      <c r="D1274" s="123"/>
      <c r="E1274" s="91"/>
      <c r="F1274" s="88"/>
      <c r="G1274" s="88"/>
    </row>
    <row r="1275" s="54" customFormat="1" customHeight="1" spans="1:7">
      <c r="A1275" s="81">
        <v>2240202</v>
      </c>
      <c r="B1275" s="81" t="s">
        <v>82</v>
      </c>
      <c r="C1275" s="123"/>
      <c r="D1275" s="123"/>
      <c r="E1275" s="91"/>
      <c r="F1275" s="88"/>
      <c r="G1275" s="88"/>
    </row>
    <row r="1276" s="54" customFormat="1" customHeight="1" spans="1:7">
      <c r="A1276" s="81">
        <v>2240203</v>
      </c>
      <c r="B1276" s="81" t="s">
        <v>83</v>
      </c>
      <c r="C1276" s="123"/>
      <c r="D1276" s="123"/>
      <c r="E1276" s="91"/>
      <c r="F1276" s="88"/>
      <c r="G1276" s="88"/>
    </row>
    <row r="1277" s="54" customFormat="1" customHeight="1" spans="1:7">
      <c r="A1277" s="81">
        <v>2240204</v>
      </c>
      <c r="B1277" s="81" t="s">
        <v>1046</v>
      </c>
      <c r="C1277" s="123"/>
      <c r="D1277" s="123"/>
      <c r="E1277" s="91">
        <v>2726</v>
      </c>
      <c r="F1277" s="88"/>
      <c r="G1277" s="88">
        <v>1.93607954545455</v>
      </c>
    </row>
    <row r="1278" s="54" customFormat="1" customHeight="1" spans="1:7">
      <c r="A1278" s="81">
        <v>2240250</v>
      </c>
      <c r="B1278" s="81" t="s">
        <v>90</v>
      </c>
      <c r="C1278" s="123"/>
      <c r="D1278" s="123"/>
      <c r="E1278" s="91"/>
      <c r="F1278" s="88"/>
      <c r="G1278" s="88"/>
    </row>
    <row r="1279" s="54" customFormat="1" customHeight="1" spans="1:7">
      <c r="A1279" s="81">
        <v>2240299</v>
      </c>
      <c r="B1279" s="81" t="s">
        <v>1047</v>
      </c>
      <c r="C1279" s="123"/>
      <c r="D1279" s="123"/>
      <c r="E1279" s="91"/>
      <c r="F1279" s="88"/>
      <c r="G1279" s="88"/>
    </row>
    <row r="1280" s="54" customFormat="1" customHeight="1" spans="1:7">
      <c r="A1280" s="81">
        <v>22404</v>
      </c>
      <c r="B1280" s="121" t="s">
        <v>1048</v>
      </c>
      <c r="C1280" s="123"/>
      <c r="D1280" s="123"/>
      <c r="E1280" s="91"/>
      <c r="F1280" s="88"/>
      <c r="G1280" s="88"/>
    </row>
    <row r="1281" s="54" customFormat="1" customHeight="1" spans="1:7">
      <c r="A1281" s="81">
        <v>2240401</v>
      </c>
      <c r="B1281" s="81" t="s">
        <v>81</v>
      </c>
      <c r="C1281" s="123"/>
      <c r="D1281" s="123"/>
      <c r="E1281" s="91"/>
      <c r="F1281" s="88"/>
      <c r="G1281" s="88"/>
    </row>
    <row r="1282" s="54" customFormat="1" customHeight="1" spans="1:7">
      <c r="A1282" s="81">
        <v>2240402</v>
      </c>
      <c r="B1282" s="81" t="s">
        <v>82</v>
      </c>
      <c r="C1282" s="123"/>
      <c r="D1282" s="123"/>
      <c r="E1282" s="91"/>
      <c r="F1282" s="88"/>
      <c r="G1282" s="88"/>
    </row>
    <row r="1283" s="54" customFormat="1" customHeight="1" spans="1:7">
      <c r="A1283" s="81">
        <v>2240403</v>
      </c>
      <c r="B1283" s="81" t="s">
        <v>83</v>
      </c>
      <c r="C1283" s="123"/>
      <c r="D1283" s="123"/>
      <c r="E1283" s="91"/>
      <c r="F1283" s="88"/>
      <c r="G1283" s="88"/>
    </row>
    <row r="1284" s="54" customFormat="1" customHeight="1" spans="1:7">
      <c r="A1284" s="81">
        <v>2240404</v>
      </c>
      <c r="B1284" s="81" t="s">
        <v>1049</v>
      </c>
      <c r="C1284" s="123"/>
      <c r="D1284" s="123"/>
      <c r="E1284" s="91"/>
      <c r="F1284" s="88"/>
      <c r="G1284" s="88"/>
    </row>
    <row r="1285" s="54" customFormat="1" customHeight="1" spans="1:7">
      <c r="A1285" s="81">
        <v>2240405</v>
      </c>
      <c r="B1285" s="81" t="s">
        <v>1050</v>
      </c>
      <c r="C1285" s="123"/>
      <c r="D1285" s="123"/>
      <c r="E1285" s="91"/>
      <c r="F1285" s="88"/>
      <c r="G1285" s="88"/>
    </row>
    <row r="1286" s="54" customFormat="1" customHeight="1" spans="1:7">
      <c r="A1286" s="81">
        <v>2240450</v>
      </c>
      <c r="B1286" s="81" t="s">
        <v>90</v>
      </c>
      <c r="C1286" s="123"/>
      <c r="D1286" s="123"/>
      <c r="E1286" s="91"/>
      <c r="F1286" s="88"/>
      <c r="G1286" s="88"/>
    </row>
    <row r="1287" s="54" customFormat="1" customHeight="1" spans="1:7">
      <c r="A1287" s="81">
        <v>2240499</v>
      </c>
      <c r="B1287" s="81" t="s">
        <v>1051</v>
      </c>
      <c r="C1287" s="123"/>
      <c r="D1287" s="123"/>
      <c r="E1287" s="91"/>
      <c r="F1287" s="88"/>
      <c r="G1287" s="88"/>
    </row>
    <row r="1288" s="54" customFormat="1" customHeight="1" spans="1:7">
      <c r="A1288" s="81">
        <v>22405</v>
      </c>
      <c r="B1288" s="121" t="s">
        <v>1052</v>
      </c>
      <c r="C1288" s="123"/>
      <c r="D1288" s="123"/>
      <c r="E1288" s="91"/>
      <c r="F1288" s="88"/>
      <c r="G1288" s="88"/>
    </row>
    <row r="1289" s="54" customFormat="1" customHeight="1" spans="1:7">
      <c r="A1289" s="81">
        <v>2240501</v>
      </c>
      <c r="B1289" s="81" t="s">
        <v>81</v>
      </c>
      <c r="C1289" s="123"/>
      <c r="D1289" s="123"/>
      <c r="E1289" s="91"/>
      <c r="F1289" s="88"/>
      <c r="G1289" s="88"/>
    </row>
    <row r="1290" s="54" customFormat="1" customHeight="1" spans="1:7">
      <c r="A1290" s="81">
        <v>2240502</v>
      </c>
      <c r="B1290" s="81" t="s">
        <v>82</v>
      </c>
      <c r="C1290" s="123"/>
      <c r="D1290" s="123"/>
      <c r="E1290" s="91"/>
      <c r="F1290" s="88"/>
      <c r="G1290" s="88"/>
    </row>
    <row r="1291" s="54" customFormat="1" customHeight="1" spans="1:7">
      <c r="A1291" s="81">
        <v>2240503</v>
      </c>
      <c r="B1291" s="81" t="s">
        <v>83</v>
      </c>
      <c r="C1291" s="123"/>
      <c r="D1291" s="123"/>
      <c r="E1291" s="91"/>
      <c r="F1291" s="88"/>
      <c r="G1291" s="88"/>
    </row>
    <row r="1292" s="54" customFormat="1" customHeight="1" spans="1:7">
      <c r="A1292" s="81">
        <v>2240504</v>
      </c>
      <c r="B1292" s="81" t="s">
        <v>1053</v>
      </c>
      <c r="C1292" s="123"/>
      <c r="D1292" s="123"/>
      <c r="E1292" s="91"/>
      <c r="F1292" s="88"/>
      <c r="G1292" s="88"/>
    </row>
    <row r="1293" s="54" customFormat="1" customHeight="1" spans="1:7">
      <c r="A1293" s="81">
        <v>2240505</v>
      </c>
      <c r="B1293" s="81" t="s">
        <v>1054</v>
      </c>
      <c r="C1293" s="123"/>
      <c r="D1293" s="123"/>
      <c r="E1293" s="91"/>
      <c r="F1293" s="88"/>
      <c r="G1293" s="88"/>
    </row>
    <row r="1294" s="54" customFormat="1" customHeight="1" spans="1:7">
      <c r="A1294" s="81">
        <v>2240506</v>
      </c>
      <c r="B1294" s="81" t="s">
        <v>1055</v>
      </c>
      <c r="C1294" s="123"/>
      <c r="D1294" s="123"/>
      <c r="E1294" s="91"/>
      <c r="F1294" s="88"/>
      <c r="G1294" s="88"/>
    </row>
    <row r="1295" s="54" customFormat="1" customHeight="1" spans="1:7">
      <c r="A1295" s="81">
        <v>2240507</v>
      </c>
      <c r="B1295" s="81" t="s">
        <v>1056</v>
      </c>
      <c r="C1295" s="123"/>
      <c r="D1295" s="123"/>
      <c r="E1295" s="91"/>
      <c r="F1295" s="88"/>
      <c r="G1295" s="88"/>
    </row>
    <row r="1296" s="54" customFormat="1" customHeight="1" spans="1:7">
      <c r="A1296" s="81">
        <v>2240508</v>
      </c>
      <c r="B1296" s="81" t="s">
        <v>1057</v>
      </c>
      <c r="C1296" s="123"/>
      <c r="D1296" s="123"/>
      <c r="E1296" s="91"/>
      <c r="F1296" s="88"/>
      <c r="G1296" s="88"/>
    </row>
    <row r="1297" s="54" customFormat="1" customHeight="1" spans="1:7">
      <c r="A1297" s="81">
        <v>2240509</v>
      </c>
      <c r="B1297" s="81" t="s">
        <v>1058</v>
      </c>
      <c r="C1297" s="123"/>
      <c r="D1297" s="123"/>
      <c r="E1297" s="91"/>
      <c r="F1297" s="88"/>
      <c r="G1297" s="88"/>
    </row>
    <row r="1298" s="54" customFormat="1" customHeight="1" spans="1:7">
      <c r="A1298" s="81">
        <v>2240510</v>
      </c>
      <c r="B1298" s="81" t="s">
        <v>1059</v>
      </c>
      <c r="C1298" s="123"/>
      <c r="D1298" s="123"/>
      <c r="E1298" s="91"/>
      <c r="F1298" s="88"/>
      <c r="G1298" s="88"/>
    </row>
    <row r="1299" s="54" customFormat="1" customHeight="1" spans="1:7">
      <c r="A1299" s="81">
        <v>2240550</v>
      </c>
      <c r="B1299" s="81" t="s">
        <v>1060</v>
      </c>
      <c r="C1299" s="123"/>
      <c r="D1299" s="123"/>
      <c r="E1299" s="91"/>
      <c r="F1299" s="88"/>
      <c r="G1299" s="88"/>
    </row>
    <row r="1300" s="54" customFormat="1" customHeight="1" spans="1:7">
      <c r="A1300" s="81">
        <v>2240599</v>
      </c>
      <c r="B1300" s="81" t="s">
        <v>1061</v>
      </c>
      <c r="C1300" s="123"/>
      <c r="D1300" s="123"/>
      <c r="E1300" s="91"/>
      <c r="F1300" s="88"/>
      <c r="G1300" s="88"/>
    </row>
    <row r="1301" s="54" customFormat="1" customHeight="1" spans="1:7">
      <c r="A1301" s="81">
        <v>22406</v>
      </c>
      <c r="B1301" s="121" t="s">
        <v>1062</v>
      </c>
      <c r="C1301" s="124">
        <v>96</v>
      </c>
      <c r="D1301" s="124">
        <v>121</v>
      </c>
      <c r="E1301" s="122">
        <f>SUM(E1302:E1304)</f>
        <v>68</v>
      </c>
      <c r="F1301" s="87">
        <f>E1301/D1301</f>
        <v>0.56198347107438</v>
      </c>
      <c r="G1301" s="87">
        <v>0.0549717057396928</v>
      </c>
    </row>
    <row r="1302" s="54" customFormat="1" customHeight="1" spans="1:7">
      <c r="A1302" s="81">
        <v>2240601</v>
      </c>
      <c r="B1302" s="81" t="s">
        <v>1063</v>
      </c>
      <c r="C1302" s="123"/>
      <c r="D1302" s="123"/>
      <c r="E1302" s="91">
        <v>37</v>
      </c>
      <c r="F1302" s="88"/>
      <c r="G1302" s="88">
        <v>0.0299837925445705</v>
      </c>
    </row>
    <row r="1303" s="54" customFormat="1" customHeight="1" spans="1:7">
      <c r="A1303" s="81">
        <v>2240602</v>
      </c>
      <c r="B1303" s="81" t="s">
        <v>1064</v>
      </c>
      <c r="C1303" s="123"/>
      <c r="D1303" s="123"/>
      <c r="E1303" s="91">
        <v>2</v>
      </c>
      <c r="F1303" s="88"/>
      <c r="G1303" s="88">
        <v>0.666666666666667</v>
      </c>
    </row>
    <row r="1304" s="54" customFormat="1" ht="17.25" customHeight="1" spans="1:7">
      <c r="A1304" s="81">
        <v>2240699</v>
      </c>
      <c r="B1304" s="81" t="s">
        <v>1065</v>
      </c>
      <c r="C1304" s="123"/>
      <c r="D1304" s="123"/>
      <c r="E1304" s="91">
        <v>29</v>
      </c>
      <c r="F1304" s="88"/>
      <c r="G1304" s="88"/>
    </row>
    <row r="1305" s="54" customFormat="1" customHeight="1" spans="1:7">
      <c r="A1305" s="81">
        <v>22407</v>
      </c>
      <c r="B1305" s="121" t="s">
        <v>1066</v>
      </c>
      <c r="C1305" s="123"/>
      <c r="D1305" s="123">
        <v>1</v>
      </c>
      <c r="E1305" s="122">
        <v>1</v>
      </c>
      <c r="F1305" s="88"/>
      <c r="G1305" s="88"/>
    </row>
    <row r="1306" s="54" customFormat="1" customHeight="1" spans="1:7">
      <c r="A1306" s="81">
        <v>2240703</v>
      </c>
      <c r="B1306" s="81" t="s">
        <v>1067</v>
      </c>
      <c r="C1306" s="123"/>
      <c r="D1306" s="123"/>
      <c r="E1306" s="91">
        <v>1</v>
      </c>
      <c r="F1306" s="88"/>
      <c r="G1306" s="88"/>
    </row>
    <row r="1307" s="54" customFormat="1" customHeight="1" spans="1:7">
      <c r="A1307" s="81">
        <v>2240704</v>
      </c>
      <c r="B1307" s="81" t="s">
        <v>1068</v>
      </c>
      <c r="C1307" s="123"/>
      <c r="D1307" s="123"/>
      <c r="E1307" s="91"/>
      <c r="F1307" s="88"/>
      <c r="G1307" s="88"/>
    </row>
    <row r="1308" s="54" customFormat="1" customHeight="1" spans="1:7">
      <c r="A1308" s="81">
        <v>2240799</v>
      </c>
      <c r="B1308" s="81" t="s">
        <v>1069</v>
      </c>
      <c r="C1308" s="123"/>
      <c r="D1308" s="123"/>
      <c r="E1308" s="91"/>
      <c r="F1308" s="88"/>
      <c r="G1308" s="88"/>
    </row>
    <row r="1309" s="54" customFormat="1" customHeight="1" spans="1:7">
      <c r="A1309" s="81">
        <v>22499</v>
      </c>
      <c r="B1309" s="121" t="s">
        <v>1070</v>
      </c>
      <c r="C1309" s="124"/>
      <c r="D1309" s="124">
        <v>22</v>
      </c>
      <c r="E1309" s="122">
        <v>19</v>
      </c>
      <c r="F1309" s="87">
        <f>E1309/D1309</f>
        <v>0.863636363636364</v>
      </c>
      <c r="G1309" s="87"/>
    </row>
    <row r="1310" s="54" customFormat="1" customHeight="1" spans="1:7">
      <c r="A1310" s="81">
        <v>2249999</v>
      </c>
      <c r="B1310" s="81" t="s">
        <v>1071</v>
      </c>
      <c r="C1310" s="123"/>
      <c r="D1310" s="123"/>
      <c r="E1310" s="91">
        <v>19</v>
      </c>
      <c r="F1310" s="88"/>
      <c r="G1310" s="88"/>
    </row>
    <row r="1311" s="54" customFormat="1" customHeight="1" spans="1:7">
      <c r="A1311" s="81">
        <v>227</v>
      </c>
      <c r="B1311" s="121" t="s">
        <v>1072</v>
      </c>
      <c r="C1311" s="124">
        <v>1350</v>
      </c>
      <c r="D1311" s="123"/>
      <c r="E1311" s="91"/>
      <c r="F1311" s="88"/>
      <c r="G1311" s="88"/>
    </row>
    <row r="1312" s="54" customFormat="1" customHeight="1" spans="1:7">
      <c r="A1312" s="81">
        <v>229</v>
      </c>
      <c r="B1312" s="121" t="s">
        <v>1073</v>
      </c>
      <c r="C1312" s="146">
        <f>C1313</f>
        <v>383</v>
      </c>
      <c r="D1312" s="146">
        <f>D1313</f>
        <v>10322</v>
      </c>
      <c r="E1312" s="122">
        <f>E1313</f>
        <v>0</v>
      </c>
      <c r="F1312" s="87">
        <f>E1312/D1312</f>
        <v>0</v>
      </c>
      <c r="G1312" s="87">
        <v>0</v>
      </c>
    </row>
    <row r="1313" customHeight="1" spans="1:7">
      <c r="A1313" s="81">
        <v>22999</v>
      </c>
      <c r="B1313" s="121" t="s">
        <v>1074</v>
      </c>
      <c r="C1313" s="124">
        <v>383</v>
      </c>
      <c r="D1313" s="124">
        <v>10322</v>
      </c>
      <c r="E1313" s="122">
        <f>E1314</f>
        <v>0</v>
      </c>
      <c r="F1313" s="87">
        <f>E1313/D1313</f>
        <v>0</v>
      </c>
      <c r="G1313" s="87">
        <v>0</v>
      </c>
    </row>
    <row r="1314" customHeight="1" spans="1:7">
      <c r="A1314" s="81">
        <v>2299999</v>
      </c>
      <c r="B1314" s="81" t="s">
        <v>1075</v>
      </c>
      <c r="C1314" s="123"/>
      <c r="D1314" s="123"/>
      <c r="E1314" s="91"/>
      <c r="F1314" s="88"/>
      <c r="G1314" s="88">
        <v>0</v>
      </c>
    </row>
    <row r="1315" customHeight="1" spans="1:7">
      <c r="A1315" s="81">
        <v>232</v>
      </c>
      <c r="B1315" s="121" t="s">
        <v>1076</v>
      </c>
      <c r="C1315" s="146">
        <f>SUM(C1316,C1318,C1323)</f>
        <v>6175</v>
      </c>
      <c r="D1315" s="146">
        <f>SUM(D1316,D1318,D1323)</f>
        <v>6213</v>
      </c>
      <c r="E1315" s="122">
        <f>SUM(E1316,E1318,E1323)</f>
        <v>6213</v>
      </c>
      <c r="F1315" s="87">
        <f>E1315/D1315</f>
        <v>1</v>
      </c>
      <c r="G1315" s="87">
        <v>1.01986211424819</v>
      </c>
    </row>
    <row r="1316" customHeight="1" spans="1:7">
      <c r="A1316" s="81">
        <v>23201</v>
      </c>
      <c r="B1316" s="121" t="s">
        <v>1077</v>
      </c>
      <c r="C1316" s="123"/>
      <c r="D1316" s="123"/>
      <c r="E1316" s="91"/>
      <c r="F1316" s="88"/>
      <c r="G1316" s="88"/>
    </row>
    <row r="1317" customHeight="1" spans="1:7">
      <c r="A1317" s="81">
        <v>2320101</v>
      </c>
      <c r="B1317" s="81" t="s">
        <v>1078</v>
      </c>
      <c r="C1317" s="123"/>
      <c r="D1317" s="123"/>
      <c r="E1317" s="91"/>
      <c r="F1317" s="88"/>
      <c r="G1317" s="88"/>
    </row>
    <row r="1318" customHeight="1" spans="1:7">
      <c r="A1318" s="81">
        <v>23202</v>
      </c>
      <c r="B1318" s="121" t="s">
        <v>1079</v>
      </c>
      <c r="C1318" s="123"/>
      <c r="D1318" s="123"/>
      <c r="E1318" s="91"/>
      <c r="F1318" s="88"/>
      <c r="G1318" s="88"/>
    </row>
    <row r="1319" customHeight="1" spans="1:7">
      <c r="A1319" s="81">
        <v>2320201</v>
      </c>
      <c r="B1319" s="81" t="s">
        <v>1080</v>
      </c>
      <c r="C1319" s="123"/>
      <c r="D1319" s="123"/>
      <c r="E1319" s="91"/>
      <c r="F1319" s="88"/>
      <c r="G1319" s="88"/>
    </row>
    <row r="1320" customHeight="1" spans="1:7">
      <c r="A1320" s="81">
        <v>2320202</v>
      </c>
      <c r="B1320" s="81" t="s">
        <v>1081</v>
      </c>
      <c r="C1320" s="123"/>
      <c r="D1320" s="123"/>
      <c r="E1320" s="91"/>
      <c r="F1320" s="88"/>
      <c r="G1320" s="88"/>
    </row>
    <row r="1321" customHeight="1" spans="1:7">
      <c r="A1321" s="81">
        <v>2320203</v>
      </c>
      <c r="B1321" s="81" t="s">
        <v>1082</v>
      </c>
      <c r="C1321" s="123"/>
      <c r="D1321" s="123"/>
      <c r="E1321" s="91"/>
      <c r="F1321" s="88"/>
      <c r="G1321" s="88"/>
    </row>
    <row r="1322" customHeight="1" spans="1:7">
      <c r="A1322" s="81">
        <v>2320299</v>
      </c>
      <c r="B1322" s="81" t="s">
        <v>1083</v>
      </c>
      <c r="C1322" s="123"/>
      <c r="D1322" s="123"/>
      <c r="E1322" s="91"/>
      <c r="F1322" s="88"/>
      <c r="G1322" s="88"/>
    </row>
    <row r="1323" customHeight="1" spans="1:7">
      <c r="A1323" s="81">
        <v>23203</v>
      </c>
      <c r="B1323" s="121" t="s">
        <v>1084</v>
      </c>
      <c r="C1323" s="124">
        <v>6175</v>
      </c>
      <c r="D1323" s="124">
        <v>6213</v>
      </c>
      <c r="E1323" s="122">
        <f>SUM(E1324:E1327)</f>
        <v>6213</v>
      </c>
      <c r="F1323" s="87">
        <f>E1323/D1323</f>
        <v>1</v>
      </c>
      <c r="G1323" s="87">
        <v>1.01986211424819</v>
      </c>
    </row>
    <row r="1324" customHeight="1" spans="1:7">
      <c r="A1324" s="81">
        <v>2320301</v>
      </c>
      <c r="B1324" s="81" t="s">
        <v>1085</v>
      </c>
      <c r="C1324" s="123"/>
      <c r="D1324" s="123"/>
      <c r="E1324" s="91">
        <v>6213</v>
      </c>
      <c r="F1324" s="88"/>
      <c r="G1324" s="88">
        <v>1.01986211424819</v>
      </c>
    </row>
    <row r="1325" customHeight="1" spans="1:7">
      <c r="A1325" s="81">
        <v>2320302</v>
      </c>
      <c r="B1325" s="81" t="s">
        <v>1086</v>
      </c>
      <c r="C1325" s="123"/>
      <c r="D1325" s="123"/>
      <c r="E1325" s="91"/>
      <c r="F1325" s="88"/>
      <c r="G1325" s="88"/>
    </row>
    <row r="1326" customHeight="1" spans="1:7">
      <c r="A1326" s="81">
        <v>2320303</v>
      </c>
      <c r="B1326" s="81" t="s">
        <v>1087</v>
      </c>
      <c r="C1326" s="123"/>
      <c r="D1326" s="123"/>
      <c r="E1326" s="91"/>
      <c r="F1326" s="88"/>
      <c r="G1326" s="88"/>
    </row>
    <row r="1327" customHeight="1" spans="1:7">
      <c r="A1327" s="81">
        <v>2320399</v>
      </c>
      <c r="B1327" s="81" t="s">
        <v>1088</v>
      </c>
      <c r="C1327" s="123"/>
      <c r="D1327" s="123"/>
      <c r="E1327" s="91"/>
      <c r="F1327" s="88"/>
      <c r="G1327" s="88"/>
    </row>
    <row r="1328" customHeight="1" spans="1:7">
      <c r="A1328" s="81">
        <v>233</v>
      </c>
      <c r="B1328" s="121" t="s">
        <v>1089</v>
      </c>
      <c r="C1328" s="123"/>
      <c r="D1328" s="123"/>
      <c r="E1328" s="91"/>
      <c r="F1328" s="88"/>
      <c r="G1328" s="88"/>
    </row>
    <row r="1329" customHeight="1" spans="1:7">
      <c r="A1329" s="81">
        <v>23301</v>
      </c>
      <c r="B1329" s="121" t="s">
        <v>1090</v>
      </c>
      <c r="C1329" s="123"/>
      <c r="D1329" s="123"/>
      <c r="E1329" s="91"/>
      <c r="F1329" s="88"/>
      <c r="G1329" s="88"/>
    </row>
    <row r="1330" customHeight="1" spans="1:7">
      <c r="A1330" s="81">
        <v>2330101</v>
      </c>
      <c r="B1330" s="81" t="s">
        <v>1091</v>
      </c>
      <c r="C1330" s="123"/>
      <c r="D1330" s="123"/>
      <c r="E1330" s="91"/>
      <c r="F1330" s="88"/>
      <c r="G1330" s="88"/>
    </row>
    <row r="1331" customHeight="1" spans="1:7">
      <c r="A1331" s="81">
        <v>23302</v>
      </c>
      <c r="B1331" s="121" t="s">
        <v>1092</v>
      </c>
      <c r="C1331" s="123"/>
      <c r="D1331" s="123"/>
      <c r="E1331" s="91"/>
      <c r="F1331" s="88"/>
      <c r="G1331" s="88"/>
    </row>
    <row r="1332" customHeight="1" spans="1:7">
      <c r="A1332" s="81">
        <v>2330201</v>
      </c>
      <c r="B1332" s="81" t="s">
        <v>1093</v>
      </c>
      <c r="C1332" s="123"/>
      <c r="D1332" s="123"/>
      <c r="E1332" s="91"/>
      <c r="F1332" s="88"/>
      <c r="G1332" s="88"/>
    </row>
    <row r="1333" customHeight="1" spans="1:7">
      <c r="A1333" s="160">
        <v>23303</v>
      </c>
      <c r="B1333" s="161" t="s">
        <v>1094</v>
      </c>
      <c r="C1333" s="155"/>
      <c r="D1333" s="155"/>
      <c r="E1333" s="91"/>
      <c r="F1333" s="88"/>
      <c r="G1333" s="88"/>
    </row>
    <row r="1334" customHeight="1" spans="1:7">
      <c r="A1334" s="81">
        <v>2330301</v>
      </c>
      <c r="B1334" s="162" t="s">
        <v>1095</v>
      </c>
      <c r="C1334" s="145"/>
      <c r="D1334" s="145"/>
      <c r="E1334" s="91"/>
      <c r="F1334" s="88"/>
      <c r="G1334" s="88"/>
    </row>
  </sheetData>
  <mergeCells count="1">
    <mergeCell ref="A1:G1"/>
  </mergeCells>
  <dataValidations count="1">
    <dataValidation type="decimal" operator="between" allowBlank="1" showInputMessage="1" showErrorMessage="1" sqref="C293:E293 C312:E312 C402:E402 C454:E454 C510:E510 C566:E566 C695:E695 C778:E778 C850:E850 C873:E873 C976:E976 C1028:E1028 C1092:E1092 C1152:E1152 C1197:E1197 C1216:E1216 C1261:E1261 C1312:E1312 C1315:E1315 E6:E292 E294:E311 E313:E401 E403:E453 E455:E509 E511:E565 E567:E694 E696:E777 E779:E849 E851:E872 E874:E975 E977:E1027 E1029:E1091 E1093:E1151 E1153:E1196 E1198:E1215 E1217:E1260 E1262:E1311 E1313:E1314 E1316:E1334 C4:E5">
      <formula1>-99999999999999</formula1>
      <formula2>99999999999999</formula2>
    </dataValidation>
  </dataValidations>
  <pageMargins left="0.751388888888889" right="0.751388888888889" top="1" bottom="1" header="0.5" footer="0.5"/>
  <pageSetup paperSize="9" scale="67" fitToHeight="0"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334"/>
  <sheetViews>
    <sheetView workbookViewId="0">
      <selection activeCell="E22" sqref="E22"/>
    </sheetView>
  </sheetViews>
  <sheetFormatPr defaultColWidth="12.9416666666667" defaultRowHeight="17" customHeight="1" outlineLevelCol="7"/>
  <cols>
    <col min="1" max="1" width="16.875" style="54" customWidth="1"/>
    <col min="2" max="2" width="31" style="54" customWidth="1"/>
    <col min="3" max="3" width="11.75" style="114" customWidth="1"/>
    <col min="4" max="4" width="13" style="114" customWidth="1"/>
    <col min="5" max="5" width="12.5" style="54" customWidth="1"/>
    <col min="6" max="7" width="10.625" style="150" customWidth="1"/>
    <col min="8" max="243" width="12.9416666666667" style="54" customWidth="1"/>
    <col min="244" max="16370" width="9.55833333333333" style="54"/>
    <col min="16371" max="16384" width="12.9416666666667" style="54"/>
  </cols>
  <sheetData>
    <row r="1" s="54" customFormat="1" ht="34" customHeight="1" spans="1:7">
      <c r="A1" s="151" t="s">
        <v>8</v>
      </c>
      <c r="B1" s="151"/>
      <c r="C1" s="151"/>
      <c r="D1" s="151"/>
      <c r="E1" s="151"/>
      <c r="F1" s="151"/>
      <c r="G1" s="151"/>
    </row>
    <row r="2" s="54" customFormat="1" ht="18" customHeight="1" spans="1:7">
      <c r="A2" s="55" t="s">
        <v>5</v>
      </c>
      <c r="B2" s="55"/>
      <c r="C2" s="152"/>
      <c r="D2" s="152"/>
      <c r="E2" s="65"/>
      <c r="F2" s="153"/>
      <c r="G2" s="154" t="s">
        <v>75</v>
      </c>
    </row>
    <row r="3" s="54" customFormat="1" ht="39" customHeight="1" spans="1:7">
      <c r="A3" s="94" t="s">
        <v>76</v>
      </c>
      <c r="B3" s="94" t="s">
        <v>77</v>
      </c>
      <c r="C3" s="120" t="s">
        <v>48</v>
      </c>
      <c r="D3" s="120" t="s">
        <v>49</v>
      </c>
      <c r="E3" s="129" t="s">
        <v>50</v>
      </c>
      <c r="F3" s="86" t="s">
        <v>51</v>
      </c>
      <c r="G3" s="86" t="s">
        <v>52</v>
      </c>
    </row>
    <row r="4" s="54" customFormat="1" ht="24" customHeight="1" spans="1:7">
      <c r="A4" s="81"/>
      <c r="B4" s="94" t="s">
        <v>78</v>
      </c>
      <c r="C4" s="122">
        <f>SUM(C5,C253,C293,C312,C402,C454,C510,C566,C695,C778,C850,C873,C976,C1028,C1092,C1112,C1142,C1152,C1197,C1216,C1261,C1312,C1315,C1328,C1311)</f>
        <v>167000</v>
      </c>
      <c r="D4" s="122">
        <f>SUM(D5,D253,D293,D312,D402,D454,D510,D566,D695,D778,D850,D873,D976,D1028,D1092,D1112,D1142,D1152,D1197,D1216,D1261,D1312,D1315,D1328)</f>
        <v>275018</v>
      </c>
      <c r="E4" s="122">
        <f>SUM(E5,E253,E293,E312,E402,E454,E510,E566,E695,E778,E850,E873,E976,E1028,E1092,E1112,E1142,E1152,E1197,E1216,E1261,E1312,E1315,E1328)</f>
        <v>222268</v>
      </c>
      <c r="F4" s="87">
        <f>E4/D4</f>
        <v>0.808194372731967</v>
      </c>
      <c r="G4" s="87">
        <v>1.01743576597897</v>
      </c>
    </row>
    <row r="5" s="54" customFormat="1" customHeight="1" spans="1:7">
      <c r="A5" s="81">
        <v>201</v>
      </c>
      <c r="B5" s="121" t="s">
        <v>79</v>
      </c>
      <c r="C5" s="122">
        <f>C6+C18+C27+C37+C48+C59+C70+C78+C87+C100+C109+C120+C132+C139+C147+C153+C160+C167+C174+C181+C188+C196+C202+C208+C215+C230+C237+C244+C250</f>
        <v>15713</v>
      </c>
      <c r="D5" s="122">
        <f>D6+D18+D27+D37+D48+D59+D70+D78+D87+D100+D109+D120+D132+D139+D147+D153+D160+D167+D174+D181+D188+D196+D202+D208+D215+D230+D237+D244+D250</f>
        <v>18650</v>
      </c>
      <c r="E5" s="122">
        <f>E6+E18+E27+E37+E48+E59+E70+E78+E87+E100+E109+E120+E132+E139+E147+E153+E160+E167+E174+E181+E188+E196+E202+E208+E215+E230+E237+E244+E250</f>
        <v>17360</v>
      </c>
      <c r="F5" s="87">
        <f t="shared" ref="F4:F6" si="0">E5/D5</f>
        <v>0.93083109919571</v>
      </c>
      <c r="G5" s="87">
        <v>1.26891309114831</v>
      </c>
    </row>
    <row r="6" s="54" customFormat="1" customHeight="1" spans="1:7">
      <c r="A6" s="81">
        <v>20101</v>
      </c>
      <c r="B6" s="121" t="s">
        <v>80</v>
      </c>
      <c r="C6" s="124">
        <v>467</v>
      </c>
      <c r="D6" s="124">
        <v>424</v>
      </c>
      <c r="E6" s="122">
        <f>SUM(E7:E17)</f>
        <v>373</v>
      </c>
      <c r="F6" s="87">
        <f t="shared" si="0"/>
        <v>0.879716981132076</v>
      </c>
      <c r="G6" s="87">
        <v>0.956410256410256</v>
      </c>
    </row>
    <row r="7" s="54" customFormat="1" customHeight="1" spans="1:7">
      <c r="A7" s="81">
        <v>2010101</v>
      </c>
      <c r="B7" s="81" t="s">
        <v>81</v>
      </c>
      <c r="C7" s="123"/>
      <c r="D7" s="123"/>
      <c r="E7" s="91">
        <v>315</v>
      </c>
      <c r="F7" s="88"/>
      <c r="G7" s="88">
        <v>0.94311377245509</v>
      </c>
    </row>
    <row r="8" s="54" customFormat="1" customHeight="1" spans="1:7">
      <c r="A8" s="81">
        <v>2010102</v>
      </c>
      <c r="B8" s="81" t="s">
        <v>82</v>
      </c>
      <c r="C8" s="123"/>
      <c r="D8" s="123"/>
      <c r="E8" s="91">
        <v>3</v>
      </c>
      <c r="F8" s="88"/>
      <c r="G8" s="88"/>
    </row>
    <row r="9" s="54" customFormat="1" customHeight="1" spans="1:7">
      <c r="A9" s="81">
        <v>2010103</v>
      </c>
      <c r="B9" s="81" t="s">
        <v>83</v>
      </c>
      <c r="C9" s="123"/>
      <c r="D9" s="123"/>
      <c r="E9" s="91"/>
      <c r="F9" s="88"/>
      <c r="G9" s="88"/>
    </row>
    <row r="10" s="54" customFormat="1" customHeight="1" spans="1:7">
      <c r="A10" s="81">
        <v>2010104</v>
      </c>
      <c r="B10" s="81" t="s">
        <v>84</v>
      </c>
      <c r="C10" s="123"/>
      <c r="D10" s="123"/>
      <c r="E10" s="91">
        <v>10</v>
      </c>
      <c r="F10" s="88"/>
      <c r="G10" s="88">
        <v>0.666666666666667</v>
      </c>
    </row>
    <row r="11" s="54" customFormat="1" customHeight="1" spans="1:7">
      <c r="A11" s="81">
        <v>2010105</v>
      </c>
      <c r="B11" s="81" t="s">
        <v>85</v>
      </c>
      <c r="C11" s="123"/>
      <c r="D11" s="123"/>
      <c r="E11" s="91">
        <v>2</v>
      </c>
      <c r="F11" s="88"/>
      <c r="G11" s="88"/>
    </row>
    <row r="12" s="54" customFormat="1" customHeight="1" spans="1:7">
      <c r="A12" s="81">
        <v>2010106</v>
      </c>
      <c r="B12" s="81" t="s">
        <v>86</v>
      </c>
      <c r="C12" s="123"/>
      <c r="D12" s="123"/>
      <c r="E12" s="91">
        <v>1</v>
      </c>
      <c r="F12" s="88"/>
      <c r="G12" s="88"/>
    </row>
    <row r="13" s="54" customFormat="1" customHeight="1" spans="1:7">
      <c r="A13" s="81">
        <v>2010107</v>
      </c>
      <c r="B13" s="81" t="s">
        <v>87</v>
      </c>
      <c r="C13" s="123"/>
      <c r="D13" s="123"/>
      <c r="E13" s="91">
        <v>19</v>
      </c>
      <c r="F13" s="88"/>
      <c r="G13" s="88"/>
    </row>
    <row r="14" s="54" customFormat="1" customHeight="1" spans="1:7">
      <c r="A14" s="81">
        <v>2010108</v>
      </c>
      <c r="B14" s="81" t="s">
        <v>88</v>
      </c>
      <c r="C14" s="123"/>
      <c r="D14" s="123"/>
      <c r="E14" s="91">
        <v>23</v>
      </c>
      <c r="F14" s="88"/>
      <c r="G14" s="88">
        <v>0.741935483870968</v>
      </c>
    </row>
    <row r="15" s="54" customFormat="1" customHeight="1" spans="1:7">
      <c r="A15" s="81">
        <v>2010109</v>
      </c>
      <c r="B15" s="81" t="s">
        <v>89</v>
      </c>
      <c r="C15" s="123"/>
      <c r="D15" s="123"/>
      <c r="E15" s="91"/>
      <c r="F15" s="88"/>
      <c r="G15" s="88"/>
    </row>
    <row r="16" s="54" customFormat="1" customHeight="1" spans="1:7">
      <c r="A16" s="81">
        <v>2010150</v>
      </c>
      <c r="B16" s="81" t="s">
        <v>90</v>
      </c>
      <c r="C16" s="123"/>
      <c r="D16" s="123"/>
      <c r="E16" s="91"/>
      <c r="F16" s="88"/>
      <c r="G16" s="88"/>
    </row>
    <row r="17" s="54" customFormat="1" customHeight="1" spans="1:7">
      <c r="A17" s="81">
        <v>2010199</v>
      </c>
      <c r="B17" s="81" t="s">
        <v>91</v>
      </c>
      <c r="C17" s="123"/>
      <c r="D17" s="123"/>
      <c r="E17" s="91"/>
      <c r="F17" s="88"/>
      <c r="G17" s="88">
        <v>0</v>
      </c>
    </row>
    <row r="18" s="54" customFormat="1" customHeight="1" spans="1:7">
      <c r="A18" s="81">
        <v>20102</v>
      </c>
      <c r="B18" s="121" t="s">
        <v>92</v>
      </c>
      <c r="C18" s="124">
        <v>479</v>
      </c>
      <c r="D18" s="124">
        <v>456</v>
      </c>
      <c r="E18" s="122">
        <f>SUM(E19:E26)</f>
        <v>448</v>
      </c>
      <c r="F18" s="87">
        <f>E18/D18</f>
        <v>0.982456140350877</v>
      </c>
      <c r="G18" s="87">
        <v>1.04428904428904</v>
      </c>
    </row>
    <row r="19" s="54" customFormat="1" customHeight="1" spans="1:7">
      <c r="A19" s="81">
        <v>2010201</v>
      </c>
      <c r="B19" s="81" t="s">
        <v>81</v>
      </c>
      <c r="C19" s="123"/>
      <c r="D19" s="123"/>
      <c r="E19" s="91">
        <v>367</v>
      </c>
      <c r="F19" s="88"/>
      <c r="G19" s="88">
        <v>1</v>
      </c>
    </row>
    <row r="20" s="54" customFormat="1" customHeight="1" spans="1:7">
      <c r="A20" s="81">
        <v>2010202</v>
      </c>
      <c r="B20" s="81" t="s">
        <v>82</v>
      </c>
      <c r="C20" s="123"/>
      <c r="D20" s="123"/>
      <c r="E20" s="91"/>
      <c r="F20" s="88"/>
      <c r="G20" s="88">
        <v>0</v>
      </c>
    </row>
    <row r="21" s="54" customFormat="1" customHeight="1" spans="1:7">
      <c r="A21" s="81">
        <v>2010203</v>
      </c>
      <c r="B21" s="81" t="s">
        <v>83</v>
      </c>
      <c r="C21" s="123"/>
      <c r="D21" s="123"/>
      <c r="E21" s="91"/>
      <c r="F21" s="88"/>
      <c r="G21" s="88"/>
    </row>
    <row r="22" s="54" customFormat="1" customHeight="1" spans="1:7">
      <c r="A22" s="81">
        <v>2010204</v>
      </c>
      <c r="B22" s="81" t="s">
        <v>93</v>
      </c>
      <c r="C22" s="123"/>
      <c r="D22" s="123"/>
      <c r="E22" s="91">
        <v>16</v>
      </c>
      <c r="F22" s="88"/>
      <c r="G22" s="88">
        <v>0.8</v>
      </c>
    </row>
    <row r="23" s="54" customFormat="1" customHeight="1" spans="1:7">
      <c r="A23" s="81">
        <v>2010205</v>
      </c>
      <c r="B23" s="81" t="s">
        <v>94</v>
      </c>
      <c r="C23" s="123"/>
      <c r="D23" s="123"/>
      <c r="E23" s="91">
        <v>47</v>
      </c>
      <c r="F23" s="88"/>
      <c r="G23" s="88">
        <v>1.67857142857143</v>
      </c>
    </row>
    <row r="24" s="54" customFormat="1" customHeight="1" spans="1:7">
      <c r="A24" s="81">
        <v>2010206</v>
      </c>
      <c r="B24" s="81" t="s">
        <v>95</v>
      </c>
      <c r="C24" s="123"/>
      <c r="D24" s="123"/>
      <c r="E24" s="91">
        <v>12</v>
      </c>
      <c r="F24" s="88"/>
      <c r="G24" s="88"/>
    </row>
    <row r="25" s="54" customFormat="1" customHeight="1" spans="1:7">
      <c r="A25" s="81">
        <v>2010250</v>
      </c>
      <c r="B25" s="81" t="s">
        <v>96</v>
      </c>
      <c r="C25" s="123"/>
      <c r="D25" s="123"/>
      <c r="E25" s="91"/>
      <c r="F25" s="88"/>
      <c r="G25" s="88"/>
    </row>
    <row r="26" s="54" customFormat="1" customHeight="1" spans="1:7">
      <c r="A26" s="81">
        <v>2010299</v>
      </c>
      <c r="B26" s="81" t="s">
        <v>97</v>
      </c>
      <c r="C26" s="123"/>
      <c r="D26" s="123"/>
      <c r="E26" s="91">
        <v>6</v>
      </c>
      <c r="F26" s="88"/>
      <c r="G26" s="88">
        <v>0.5</v>
      </c>
    </row>
    <row r="27" s="54" customFormat="1" customHeight="1" spans="1:7">
      <c r="A27" s="81">
        <v>20103</v>
      </c>
      <c r="B27" s="121" t="s">
        <v>98</v>
      </c>
      <c r="C27" s="124">
        <v>4255</v>
      </c>
      <c r="D27" s="124">
        <v>4980</v>
      </c>
      <c r="E27" s="122">
        <f>SUM(E28:E36)</f>
        <v>4861</v>
      </c>
      <c r="F27" s="87">
        <f>E27/D27</f>
        <v>0.976104417670683</v>
      </c>
      <c r="G27" s="87">
        <v>1.42718731650029</v>
      </c>
    </row>
    <row r="28" s="54" customFormat="1" customHeight="1" spans="1:7">
      <c r="A28" s="81">
        <v>2010301</v>
      </c>
      <c r="B28" s="81" t="s">
        <v>81</v>
      </c>
      <c r="C28" s="123"/>
      <c r="D28" s="123"/>
      <c r="E28" s="91">
        <v>2146</v>
      </c>
      <c r="F28" s="88"/>
      <c r="G28" s="88">
        <v>1.13605082053997</v>
      </c>
    </row>
    <row r="29" s="54" customFormat="1" customHeight="1" spans="1:7">
      <c r="A29" s="81">
        <v>2010302</v>
      </c>
      <c r="B29" s="81" t="s">
        <v>82</v>
      </c>
      <c r="C29" s="123"/>
      <c r="D29" s="123"/>
      <c r="E29" s="91">
        <v>398</v>
      </c>
      <c r="F29" s="88"/>
      <c r="G29" s="88">
        <v>2.32748538011696</v>
      </c>
    </row>
    <row r="30" s="54" customFormat="1" customHeight="1" spans="1:7">
      <c r="A30" s="81">
        <v>2010303</v>
      </c>
      <c r="B30" s="81" t="s">
        <v>83</v>
      </c>
      <c r="C30" s="123"/>
      <c r="D30" s="123"/>
      <c r="E30" s="91">
        <v>1077</v>
      </c>
      <c r="F30" s="88"/>
      <c r="G30" s="88">
        <v>1.33788819875776</v>
      </c>
    </row>
    <row r="31" s="54" customFormat="1" customHeight="1" spans="1:7">
      <c r="A31" s="81">
        <v>2010304</v>
      </c>
      <c r="B31" s="81" t="s">
        <v>99</v>
      </c>
      <c r="C31" s="123"/>
      <c r="D31" s="123"/>
      <c r="E31" s="91"/>
      <c r="F31" s="88"/>
      <c r="G31" s="88"/>
    </row>
    <row r="32" s="54" customFormat="1" customHeight="1" spans="1:7">
      <c r="A32" s="81">
        <v>2010305</v>
      </c>
      <c r="B32" s="81" t="s">
        <v>100</v>
      </c>
      <c r="C32" s="123"/>
      <c r="D32" s="123"/>
      <c r="E32" s="91"/>
      <c r="F32" s="88"/>
      <c r="G32" s="88"/>
    </row>
    <row r="33" s="54" customFormat="1" customHeight="1" spans="1:7">
      <c r="A33" s="81">
        <v>2010306</v>
      </c>
      <c r="B33" s="81" t="s">
        <v>101</v>
      </c>
      <c r="C33" s="123"/>
      <c r="D33" s="123"/>
      <c r="E33" s="91"/>
      <c r="F33" s="88"/>
      <c r="G33" s="88"/>
    </row>
    <row r="34" s="54" customFormat="1" customHeight="1" spans="1:7">
      <c r="A34" s="81">
        <v>2010309</v>
      </c>
      <c r="B34" s="81" t="s">
        <v>102</v>
      </c>
      <c r="C34" s="123"/>
      <c r="D34" s="123"/>
      <c r="E34" s="91"/>
      <c r="F34" s="88"/>
      <c r="G34" s="88"/>
    </row>
    <row r="35" s="54" customFormat="1" customHeight="1" spans="1:7">
      <c r="A35" s="81">
        <v>2010350</v>
      </c>
      <c r="B35" s="81" t="s">
        <v>90</v>
      </c>
      <c r="C35" s="123"/>
      <c r="D35" s="123"/>
      <c r="E35" s="91">
        <v>559</v>
      </c>
      <c r="F35" s="88"/>
      <c r="G35" s="88">
        <v>1.12474849094567</v>
      </c>
    </row>
    <row r="36" s="54" customFormat="1" customHeight="1" spans="1:7">
      <c r="A36" s="81">
        <v>2010399</v>
      </c>
      <c r="B36" s="81" t="s">
        <v>103</v>
      </c>
      <c r="C36" s="123"/>
      <c r="D36" s="123"/>
      <c r="E36" s="91">
        <v>681</v>
      </c>
      <c r="F36" s="88"/>
      <c r="G36" s="88">
        <v>15.4772727272727</v>
      </c>
    </row>
    <row r="37" s="54" customFormat="1" customHeight="1" spans="1:7">
      <c r="A37" s="81">
        <v>20104</v>
      </c>
      <c r="B37" s="121" t="s">
        <v>104</v>
      </c>
      <c r="C37" s="124">
        <v>399</v>
      </c>
      <c r="D37" s="124">
        <v>572</v>
      </c>
      <c r="E37" s="122">
        <f>SUM(E38:E47)</f>
        <v>562</v>
      </c>
      <c r="F37" s="87">
        <f>E37/D37</f>
        <v>0.982517482517482</v>
      </c>
      <c r="G37" s="87">
        <v>0.900641025641026</v>
      </c>
    </row>
    <row r="38" s="54" customFormat="1" customHeight="1" spans="1:7">
      <c r="A38" s="81">
        <v>2010401</v>
      </c>
      <c r="B38" s="81" t="s">
        <v>81</v>
      </c>
      <c r="C38" s="123"/>
      <c r="D38" s="123"/>
      <c r="E38" s="91">
        <v>138</v>
      </c>
      <c r="F38" s="88"/>
      <c r="G38" s="88">
        <v>1.33980582524272</v>
      </c>
    </row>
    <row r="39" s="54" customFormat="1" customHeight="1" spans="1:7">
      <c r="A39" s="81">
        <v>2010402</v>
      </c>
      <c r="B39" s="81" t="s">
        <v>82</v>
      </c>
      <c r="C39" s="123"/>
      <c r="D39" s="123"/>
      <c r="E39" s="91">
        <v>48</v>
      </c>
      <c r="F39" s="88"/>
      <c r="G39" s="88">
        <v>0.695652173913043</v>
      </c>
    </row>
    <row r="40" s="54" customFormat="1" customHeight="1" spans="1:7">
      <c r="A40" s="81">
        <v>2010403</v>
      </c>
      <c r="B40" s="81" t="s">
        <v>83</v>
      </c>
      <c r="C40" s="123"/>
      <c r="D40" s="123"/>
      <c r="E40" s="91"/>
      <c r="F40" s="88"/>
      <c r="G40" s="88"/>
    </row>
    <row r="41" s="54" customFormat="1" customHeight="1" spans="1:7">
      <c r="A41" s="81">
        <v>2010404</v>
      </c>
      <c r="B41" s="81" t="s">
        <v>105</v>
      </c>
      <c r="C41" s="123"/>
      <c r="D41" s="123"/>
      <c r="E41" s="91"/>
      <c r="F41" s="88"/>
      <c r="G41" s="88"/>
    </row>
    <row r="42" s="54" customFormat="1" customHeight="1" spans="1:7">
      <c r="A42" s="81">
        <v>2010405</v>
      </c>
      <c r="B42" s="81" t="s">
        <v>106</v>
      </c>
      <c r="C42" s="123"/>
      <c r="D42" s="123"/>
      <c r="E42" s="91"/>
      <c r="F42" s="88"/>
      <c r="G42" s="88"/>
    </row>
    <row r="43" s="54" customFormat="1" customHeight="1" spans="1:7">
      <c r="A43" s="81">
        <v>2010406</v>
      </c>
      <c r="B43" s="81" t="s">
        <v>107</v>
      </c>
      <c r="C43" s="123"/>
      <c r="D43" s="123"/>
      <c r="E43" s="91"/>
      <c r="F43" s="88"/>
      <c r="G43" s="88"/>
    </row>
    <row r="44" s="54" customFormat="1" customHeight="1" spans="1:7">
      <c r="A44" s="81">
        <v>2010407</v>
      </c>
      <c r="B44" s="81" t="s">
        <v>108</v>
      </c>
      <c r="C44" s="123"/>
      <c r="D44" s="123"/>
      <c r="E44" s="91"/>
      <c r="F44" s="88"/>
      <c r="G44" s="88"/>
    </row>
    <row r="45" s="54" customFormat="1" customHeight="1" spans="1:7">
      <c r="A45" s="81">
        <v>2010408</v>
      </c>
      <c r="B45" s="81" t="s">
        <v>109</v>
      </c>
      <c r="C45" s="123"/>
      <c r="D45" s="123"/>
      <c r="E45" s="91"/>
      <c r="F45" s="88"/>
      <c r="G45" s="88"/>
    </row>
    <row r="46" s="54" customFormat="1" customHeight="1" spans="1:7">
      <c r="A46" s="81">
        <v>2010450</v>
      </c>
      <c r="B46" s="81" t="s">
        <v>90</v>
      </c>
      <c r="C46" s="123"/>
      <c r="D46" s="123"/>
      <c r="E46" s="91">
        <v>145</v>
      </c>
      <c r="F46" s="88"/>
      <c r="G46" s="88">
        <v>1</v>
      </c>
    </row>
    <row r="47" s="54" customFormat="1" customHeight="1" spans="1:7">
      <c r="A47" s="81">
        <v>2010499</v>
      </c>
      <c r="B47" s="81" t="s">
        <v>110</v>
      </c>
      <c r="C47" s="123"/>
      <c r="D47" s="123"/>
      <c r="E47" s="91">
        <v>231</v>
      </c>
      <c r="F47" s="88"/>
      <c r="G47" s="88">
        <v>0.752442996742671</v>
      </c>
    </row>
    <row r="48" s="54" customFormat="1" customHeight="1" spans="1:7">
      <c r="A48" s="81">
        <v>20105</v>
      </c>
      <c r="B48" s="121" t="s">
        <v>111</v>
      </c>
      <c r="C48" s="124">
        <v>164</v>
      </c>
      <c r="D48" s="124">
        <v>293</v>
      </c>
      <c r="E48" s="122">
        <f>SUM(E49:E58)</f>
        <v>293</v>
      </c>
      <c r="F48" s="87">
        <f>E48/D48</f>
        <v>1</v>
      </c>
      <c r="G48" s="87">
        <v>0.976666666666667</v>
      </c>
    </row>
    <row r="49" s="54" customFormat="1" customHeight="1" spans="1:7">
      <c r="A49" s="81">
        <v>2010501</v>
      </c>
      <c r="B49" s="81" t="s">
        <v>81</v>
      </c>
      <c r="C49" s="123"/>
      <c r="D49" s="123"/>
      <c r="E49" s="91">
        <v>99</v>
      </c>
      <c r="F49" s="88"/>
      <c r="G49" s="88">
        <v>1.26923076923077</v>
      </c>
    </row>
    <row r="50" s="54" customFormat="1" customHeight="1" spans="1:7">
      <c r="A50" s="81">
        <v>2010502</v>
      </c>
      <c r="B50" s="81" t="s">
        <v>82</v>
      </c>
      <c r="C50" s="123"/>
      <c r="D50" s="123"/>
      <c r="E50" s="91">
        <v>130</v>
      </c>
      <c r="F50" s="88"/>
      <c r="G50" s="88">
        <v>1.44444444444444</v>
      </c>
    </row>
    <row r="51" s="54" customFormat="1" customHeight="1" spans="1:7">
      <c r="A51" s="81">
        <v>2010503</v>
      </c>
      <c r="B51" s="81" t="s">
        <v>83</v>
      </c>
      <c r="C51" s="123"/>
      <c r="D51" s="123"/>
      <c r="E51" s="91"/>
      <c r="F51" s="88"/>
      <c r="G51" s="88"/>
    </row>
    <row r="52" s="54" customFormat="1" customHeight="1" spans="1:7">
      <c r="A52" s="81">
        <v>2010504</v>
      </c>
      <c r="B52" s="81" t="s">
        <v>112</v>
      </c>
      <c r="C52" s="123"/>
      <c r="D52" s="123"/>
      <c r="E52" s="91"/>
      <c r="F52" s="88"/>
      <c r="G52" s="88"/>
    </row>
    <row r="53" s="54" customFormat="1" customHeight="1" spans="1:7">
      <c r="A53" s="81">
        <v>2010505</v>
      </c>
      <c r="B53" s="81" t="s">
        <v>113</v>
      </c>
      <c r="C53" s="123"/>
      <c r="D53" s="123"/>
      <c r="E53" s="91">
        <v>5</v>
      </c>
      <c r="F53" s="88"/>
      <c r="G53" s="88"/>
    </row>
    <row r="54" s="54" customFormat="1" customHeight="1" spans="1:7">
      <c r="A54" s="81">
        <v>2010506</v>
      </c>
      <c r="B54" s="81" t="s">
        <v>114</v>
      </c>
      <c r="C54" s="123"/>
      <c r="D54" s="123"/>
      <c r="E54" s="91"/>
      <c r="F54" s="88"/>
      <c r="G54" s="88"/>
    </row>
    <row r="55" s="54" customFormat="1" ht="18" customHeight="1" spans="1:7">
      <c r="A55" s="81">
        <v>2010507</v>
      </c>
      <c r="B55" s="81" t="s">
        <v>115</v>
      </c>
      <c r="C55" s="123"/>
      <c r="D55" s="123"/>
      <c r="E55" s="91">
        <v>2</v>
      </c>
      <c r="F55" s="88"/>
      <c r="G55" s="88">
        <v>0.0363636363636364</v>
      </c>
    </row>
    <row r="56" s="54" customFormat="1" customHeight="1" spans="1:7">
      <c r="A56" s="81">
        <v>2010508</v>
      </c>
      <c r="B56" s="81" t="s">
        <v>116</v>
      </c>
      <c r="C56" s="123"/>
      <c r="D56" s="123"/>
      <c r="E56" s="91"/>
      <c r="F56" s="88"/>
      <c r="G56" s="88"/>
    </row>
    <row r="57" s="54" customFormat="1" customHeight="1" spans="1:7">
      <c r="A57" s="81">
        <v>2010550</v>
      </c>
      <c r="B57" s="81" t="s">
        <v>90</v>
      </c>
      <c r="C57" s="123"/>
      <c r="D57" s="123"/>
      <c r="E57" s="91">
        <v>57</v>
      </c>
      <c r="F57" s="88"/>
      <c r="G57" s="88">
        <v>1.14</v>
      </c>
    </row>
    <row r="58" s="54" customFormat="1" customHeight="1" spans="1:7">
      <c r="A58" s="81">
        <v>2010599</v>
      </c>
      <c r="B58" s="81" t="s">
        <v>117</v>
      </c>
      <c r="C58" s="123"/>
      <c r="D58" s="123"/>
      <c r="E58" s="91"/>
      <c r="F58" s="88"/>
      <c r="G58" s="88">
        <v>0</v>
      </c>
    </row>
    <row r="59" s="54" customFormat="1" customHeight="1" spans="1:7">
      <c r="A59" s="81">
        <v>20106</v>
      </c>
      <c r="B59" s="121" t="s">
        <v>118</v>
      </c>
      <c r="C59" s="124">
        <v>560</v>
      </c>
      <c r="D59" s="124">
        <v>520</v>
      </c>
      <c r="E59" s="122">
        <f>SUM(E60:E69)</f>
        <v>520</v>
      </c>
      <c r="F59" s="87">
        <f>E59/D59</f>
        <v>1</v>
      </c>
      <c r="G59" s="87">
        <v>0.8125</v>
      </c>
    </row>
    <row r="60" s="54" customFormat="1" customHeight="1" spans="1:7">
      <c r="A60" s="81">
        <v>2010601</v>
      </c>
      <c r="B60" s="81" t="s">
        <v>81</v>
      </c>
      <c r="C60" s="123"/>
      <c r="D60" s="123"/>
      <c r="E60" s="91">
        <v>132</v>
      </c>
      <c r="F60" s="88"/>
      <c r="G60" s="88">
        <v>1.03125</v>
      </c>
    </row>
    <row r="61" s="54" customFormat="1" customHeight="1" spans="1:7">
      <c r="A61" s="81">
        <v>2010602</v>
      </c>
      <c r="B61" s="81" t="s">
        <v>82</v>
      </c>
      <c r="C61" s="123"/>
      <c r="D61" s="123"/>
      <c r="E61" s="91">
        <v>10</v>
      </c>
      <c r="F61" s="88"/>
      <c r="G61" s="88">
        <v>0.208333333333333</v>
      </c>
    </row>
    <row r="62" s="54" customFormat="1" customHeight="1" spans="1:7">
      <c r="A62" s="81">
        <v>2010603</v>
      </c>
      <c r="B62" s="81" t="s">
        <v>83</v>
      </c>
      <c r="C62" s="123"/>
      <c r="D62" s="123"/>
      <c r="E62" s="91"/>
      <c r="F62" s="88"/>
      <c r="G62" s="88"/>
    </row>
    <row r="63" s="54" customFormat="1" customHeight="1" spans="1:7">
      <c r="A63" s="81">
        <v>2010604</v>
      </c>
      <c r="B63" s="81" t="s">
        <v>119</v>
      </c>
      <c r="C63" s="123"/>
      <c r="D63" s="123"/>
      <c r="E63" s="91"/>
      <c r="F63" s="88"/>
      <c r="G63" s="88"/>
    </row>
    <row r="64" s="54" customFormat="1" customHeight="1" spans="1:7">
      <c r="A64" s="81">
        <v>2010605</v>
      </c>
      <c r="B64" s="81" t="s">
        <v>120</v>
      </c>
      <c r="C64" s="123"/>
      <c r="D64" s="123"/>
      <c r="E64" s="91">
        <v>22</v>
      </c>
      <c r="F64" s="88"/>
      <c r="G64" s="88">
        <v>1.69230769230769</v>
      </c>
    </row>
    <row r="65" s="54" customFormat="1" customHeight="1" spans="1:7">
      <c r="A65" s="81">
        <v>2010606</v>
      </c>
      <c r="B65" s="81" t="s">
        <v>121</v>
      </c>
      <c r="C65" s="123"/>
      <c r="D65" s="123"/>
      <c r="E65" s="91">
        <v>6</v>
      </c>
      <c r="F65" s="88"/>
      <c r="G65" s="88">
        <v>0.6</v>
      </c>
    </row>
    <row r="66" s="54" customFormat="1" customHeight="1" spans="1:7">
      <c r="A66" s="81">
        <v>2010607</v>
      </c>
      <c r="B66" s="81" t="s">
        <v>122</v>
      </c>
      <c r="C66" s="123"/>
      <c r="D66" s="123"/>
      <c r="E66" s="91">
        <v>26</v>
      </c>
      <c r="F66" s="88"/>
      <c r="G66" s="88">
        <v>0.962962962962963</v>
      </c>
    </row>
    <row r="67" s="54" customFormat="1" customHeight="1" spans="1:7">
      <c r="A67" s="81">
        <v>2010608</v>
      </c>
      <c r="B67" s="81" t="s">
        <v>123</v>
      </c>
      <c r="C67" s="123"/>
      <c r="D67" s="123"/>
      <c r="E67" s="91">
        <v>36</v>
      </c>
      <c r="F67" s="88"/>
      <c r="G67" s="88">
        <v>0.5</v>
      </c>
    </row>
    <row r="68" s="54" customFormat="1" customHeight="1" spans="1:7">
      <c r="A68" s="81">
        <v>2010650</v>
      </c>
      <c r="B68" s="81" t="s">
        <v>90</v>
      </c>
      <c r="C68" s="123"/>
      <c r="D68" s="123"/>
      <c r="E68" s="91">
        <v>211</v>
      </c>
      <c r="F68" s="88"/>
      <c r="G68" s="88">
        <v>1</v>
      </c>
    </row>
    <row r="69" s="54" customFormat="1" customHeight="1" spans="1:7">
      <c r="A69" s="81">
        <v>2010699</v>
      </c>
      <c r="B69" s="81" t="s">
        <v>124</v>
      </c>
      <c r="C69" s="123"/>
      <c r="D69" s="123"/>
      <c r="E69" s="91">
        <v>77</v>
      </c>
      <c r="F69" s="88"/>
      <c r="G69" s="88">
        <v>0.587786259541985</v>
      </c>
    </row>
    <row r="70" s="54" customFormat="1" customHeight="1" spans="1:7">
      <c r="A70" s="81">
        <v>20107</v>
      </c>
      <c r="B70" s="121" t="s">
        <v>125</v>
      </c>
      <c r="C70" s="124">
        <v>100</v>
      </c>
      <c r="D70" s="124">
        <v>250</v>
      </c>
      <c r="E70" s="122">
        <f>SUM(E71:E77)</f>
        <v>250</v>
      </c>
      <c r="F70" s="87">
        <f>E70/D70</f>
        <v>1</v>
      </c>
      <c r="G70" s="87">
        <v>0.710227272727273</v>
      </c>
    </row>
    <row r="71" s="54" customFormat="1" customHeight="1" spans="1:7">
      <c r="A71" s="81">
        <v>2010701</v>
      </c>
      <c r="B71" s="81" t="s">
        <v>81</v>
      </c>
      <c r="C71" s="123"/>
      <c r="D71" s="123"/>
      <c r="E71" s="91"/>
      <c r="F71" s="88"/>
      <c r="G71" s="88"/>
    </row>
    <row r="72" s="54" customFormat="1" customHeight="1" spans="1:7">
      <c r="A72" s="81">
        <v>2010702</v>
      </c>
      <c r="B72" s="81" t="s">
        <v>82</v>
      </c>
      <c r="C72" s="123"/>
      <c r="D72" s="123"/>
      <c r="E72" s="91"/>
      <c r="F72" s="88"/>
      <c r="G72" s="88"/>
    </row>
    <row r="73" s="54" customFormat="1" customHeight="1" spans="1:7">
      <c r="A73" s="81">
        <v>2010703</v>
      </c>
      <c r="B73" s="81" t="s">
        <v>83</v>
      </c>
      <c r="C73" s="123"/>
      <c r="D73" s="123"/>
      <c r="E73" s="91"/>
      <c r="F73" s="88"/>
      <c r="G73" s="88"/>
    </row>
    <row r="74" s="54" customFormat="1" customHeight="1" spans="1:7">
      <c r="A74" s="81">
        <v>2010709</v>
      </c>
      <c r="B74" s="81" t="s">
        <v>122</v>
      </c>
      <c r="C74" s="123"/>
      <c r="D74" s="123"/>
      <c r="E74" s="91"/>
      <c r="F74" s="88"/>
      <c r="G74" s="88"/>
    </row>
    <row r="75" s="54" customFormat="1" customHeight="1" spans="1:7">
      <c r="A75" s="81">
        <v>2010710</v>
      </c>
      <c r="B75" s="81" t="s">
        <v>126</v>
      </c>
      <c r="C75" s="123"/>
      <c r="D75" s="123"/>
      <c r="E75" s="91"/>
      <c r="F75" s="88"/>
      <c r="G75" s="88"/>
    </row>
    <row r="76" s="54" customFormat="1" customHeight="1" spans="1:7">
      <c r="A76" s="81">
        <v>2010750</v>
      </c>
      <c r="B76" s="81" t="s">
        <v>90</v>
      </c>
      <c r="C76" s="123"/>
      <c r="D76" s="123"/>
      <c r="E76" s="91"/>
      <c r="F76" s="88"/>
      <c r="G76" s="88"/>
    </row>
    <row r="77" s="54" customFormat="1" customHeight="1" spans="1:7">
      <c r="A77" s="81">
        <v>2010799</v>
      </c>
      <c r="B77" s="81" t="s">
        <v>127</v>
      </c>
      <c r="C77" s="123"/>
      <c r="D77" s="123"/>
      <c r="E77" s="91">
        <v>250</v>
      </c>
      <c r="F77" s="88"/>
      <c r="G77" s="88">
        <v>0.710227272727273</v>
      </c>
    </row>
    <row r="78" s="54" customFormat="1" customHeight="1" spans="1:7">
      <c r="A78" s="81">
        <v>20108</v>
      </c>
      <c r="B78" s="121" t="s">
        <v>128</v>
      </c>
      <c r="C78" s="124">
        <v>191</v>
      </c>
      <c r="D78" s="124">
        <v>189</v>
      </c>
      <c r="E78" s="122">
        <f>SUM(E79:E86)</f>
        <v>183</v>
      </c>
      <c r="F78" s="87">
        <f>E78/D78</f>
        <v>0.968253968253968</v>
      </c>
      <c r="G78" s="87">
        <v>0.983870967741935</v>
      </c>
    </row>
    <row r="79" s="54" customFormat="1" customHeight="1" spans="1:7">
      <c r="A79" s="81">
        <v>2010801</v>
      </c>
      <c r="B79" s="81" t="s">
        <v>81</v>
      </c>
      <c r="C79" s="123"/>
      <c r="D79" s="123"/>
      <c r="E79" s="91">
        <v>95</v>
      </c>
      <c r="F79" s="88"/>
      <c r="G79" s="88">
        <v>1.11764705882353</v>
      </c>
    </row>
    <row r="80" s="54" customFormat="1" customHeight="1" spans="1:7">
      <c r="A80" s="81">
        <v>2010802</v>
      </c>
      <c r="B80" s="81" t="s">
        <v>82</v>
      </c>
      <c r="C80" s="123"/>
      <c r="D80" s="123"/>
      <c r="E80" s="91">
        <v>13</v>
      </c>
      <c r="F80" s="88"/>
      <c r="G80" s="88">
        <v>1.44444444444444</v>
      </c>
    </row>
    <row r="81" s="54" customFormat="1" customHeight="1" spans="1:7">
      <c r="A81" s="81">
        <v>2010803</v>
      </c>
      <c r="B81" s="81" t="s">
        <v>83</v>
      </c>
      <c r="C81" s="123"/>
      <c r="D81" s="123"/>
      <c r="E81" s="91"/>
      <c r="F81" s="88"/>
      <c r="G81" s="88"/>
    </row>
    <row r="82" s="54" customFormat="1" customHeight="1" spans="1:7">
      <c r="A82" s="81">
        <v>2010804</v>
      </c>
      <c r="B82" s="81" t="s">
        <v>129</v>
      </c>
      <c r="C82" s="123"/>
      <c r="D82" s="123"/>
      <c r="E82" s="91">
        <v>19</v>
      </c>
      <c r="F82" s="88"/>
      <c r="G82" s="88">
        <v>0.475</v>
      </c>
    </row>
    <row r="83" s="54" customFormat="1" customHeight="1" spans="1:7">
      <c r="A83" s="81">
        <v>2010805</v>
      </c>
      <c r="B83" s="81" t="s">
        <v>130</v>
      </c>
      <c r="C83" s="123"/>
      <c r="D83" s="123"/>
      <c r="E83" s="91"/>
      <c r="F83" s="88"/>
      <c r="G83" s="88"/>
    </row>
    <row r="84" s="54" customFormat="1" customHeight="1" spans="1:7">
      <c r="A84" s="81">
        <v>2010806</v>
      </c>
      <c r="B84" s="81" t="s">
        <v>122</v>
      </c>
      <c r="C84" s="123"/>
      <c r="D84" s="123"/>
      <c r="E84" s="91"/>
      <c r="F84" s="88"/>
      <c r="G84" s="88"/>
    </row>
    <row r="85" s="54" customFormat="1" customHeight="1" spans="1:7">
      <c r="A85" s="81">
        <v>2010850</v>
      </c>
      <c r="B85" s="81" t="s">
        <v>90</v>
      </c>
      <c r="C85" s="123"/>
      <c r="D85" s="123"/>
      <c r="E85" s="91">
        <v>51</v>
      </c>
      <c r="F85" s="88"/>
      <c r="G85" s="88">
        <v>0.980769230769231</v>
      </c>
    </row>
    <row r="86" s="54" customFormat="1" customHeight="1" spans="1:7">
      <c r="A86" s="81">
        <v>2010899</v>
      </c>
      <c r="B86" s="81" t="s">
        <v>131</v>
      </c>
      <c r="C86" s="123"/>
      <c r="D86" s="123"/>
      <c r="E86" s="91">
        <v>5</v>
      </c>
      <c r="F86" s="88"/>
      <c r="G86" s="88"/>
    </row>
    <row r="87" s="54" customFormat="1" customHeight="1" spans="1:7">
      <c r="A87" s="81">
        <v>20109</v>
      </c>
      <c r="B87" s="121" t="s">
        <v>132</v>
      </c>
      <c r="C87" s="123"/>
      <c r="D87" s="123"/>
      <c r="E87" s="91"/>
      <c r="F87" s="88"/>
      <c r="G87" s="88"/>
    </row>
    <row r="88" s="54" customFormat="1" customHeight="1" spans="1:7">
      <c r="A88" s="81">
        <v>2010901</v>
      </c>
      <c r="B88" s="81" t="s">
        <v>81</v>
      </c>
      <c r="C88" s="123"/>
      <c r="D88" s="123"/>
      <c r="E88" s="91"/>
      <c r="F88" s="88"/>
      <c r="G88" s="88"/>
    </row>
    <row r="89" s="54" customFormat="1" customHeight="1" spans="1:7">
      <c r="A89" s="81">
        <v>2010902</v>
      </c>
      <c r="B89" s="81" t="s">
        <v>82</v>
      </c>
      <c r="C89" s="123"/>
      <c r="D89" s="123"/>
      <c r="E89" s="91"/>
      <c r="F89" s="88"/>
      <c r="G89" s="88"/>
    </row>
    <row r="90" s="54" customFormat="1" customHeight="1" spans="1:7">
      <c r="A90" s="81">
        <v>2010903</v>
      </c>
      <c r="B90" s="81" t="s">
        <v>83</v>
      </c>
      <c r="C90" s="123"/>
      <c r="D90" s="123"/>
      <c r="E90" s="91"/>
      <c r="F90" s="88"/>
      <c r="G90" s="88"/>
    </row>
    <row r="91" s="54" customFormat="1" customHeight="1" spans="1:7">
      <c r="A91" s="81">
        <v>2010905</v>
      </c>
      <c r="B91" s="81" t="s">
        <v>133</v>
      </c>
      <c r="C91" s="123"/>
      <c r="D91" s="123"/>
      <c r="E91" s="91"/>
      <c r="F91" s="88"/>
      <c r="G91" s="88"/>
    </row>
    <row r="92" s="54" customFormat="1" customHeight="1" spans="1:7">
      <c r="A92" s="81">
        <v>2010907</v>
      </c>
      <c r="B92" s="81" t="s">
        <v>134</v>
      </c>
      <c r="C92" s="123"/>
      <c r="D92" s="123"/>
      <c r="E92" s="91"/>
      <c r="F92" s="88"/>
      <c r="G92" s="88"/>
    </row>
    <row r="93" s="54" customFormat="1" customHeight="1" spans="1:7">
      <c r="A93" s="81">
        <v>2010908</v>
      </c>
      <c r="B93" s="81" t="s">
        <v>122</v>
      </c>
      <c r="C93" s="123"/>
      <c r="D93" s="123"/>
      <c r="E93" s="91"/>
      <c r="F93" s="88"/>
      <c r="G93" s="88"/>
    </row>
    <row r="94" s="54" customFormat="1" customHeight="1" spans="1:7">
      <c r="A94" s="81">
        <v>2010909</v>
      </c>
      <c r="B94" s="81" t="s">
        <v>135</v>
      </c>
      <c r="C94" s="123"/>
      <c r="D94" s="123"/>
      <c r="E94" s="91"/>
      <c r="F94" s="88"/>
      <c r="G94" s="88"/>
    </row>
    <row r="95" s="54" customFormat="1" customHeight="1" spans="1:7">
      <c r="A95" s="81">
        <v>2010910</v>
      </c>
      <c r="B95" s="81" t="s">
        <v>136</v>
      </c>
      <c r="C95" s="123"/>
      <c r="D95" s="123"/>
      <c r="E95" s="91"/>
      <c r="F95" s="88"/>
      <c r="G95" s="88"/>
    </row>
    <row r="96" s="54" customFormat="1" customHeight="1" spans="1:7">
      <c r="A96" s="81">
        <v>2010911</v>
      </c>
      <c r="B96" s="81" t="s">
        <v>137</v>
      </c>
      <c r="C96" s="123"/>
      <c r="D96" s="123"/>
      <c r="E96" s="91"/>
      <c r="F96" s="88"/>
      <c r="G96" s="88"/>
    </row>
    <row r="97" s="54" customFormat="1" customHeight="1" spans="1:7">
      <c r="A97" s="81">
        <v>2010912</v>
      </c>
      <c r="B97" s="81" t="s">
        <v>138</v>
      </c>
      <c r="C97" s="123"/>
      <c r="D97" s="123"/>
      <c r="E97" s="91"/>
      <c r="F97" s="88"/>
      <c r="G97" s="88"/>
    </row>
    <row r="98" s="54" customFormat="1" customHeight="1" spans="1:7">
      <c r="A98" s="81">
        <v>2010950</v>
      </c>
      <c r="B98" s="81" t="s">
        <v>90</v>
      </c>
      <c r="C98" s="123"/>
      <c r="D98" s="123"/>
      <c r="E98" s="91"/>
      <c r="F98" s="88"/>
      <c r="G98" s="88"/>
    </row>
    <row r="99" s="54" customFormat="1" customHeight="1" spans="1:7">
      <c r="A99" s="81">
        <v>2010999</v>
      </c>
      <c r="B99" s="81" t="s">
        <v>139</v>
      </c>
      <c r="C99" s="123"/>
      <c r="D99" s="123"/>
      <c r="E99" s="91"/>
      <c r="F99" s="88"/>
      <c r="G99" s="88"/>
    </row>
    <row r="100" s="54" customFormat="1" customHeight="1" spans="1:7">
      <c r="A100" s="81">
        <v>20111</v>
      </c>
      <c r="B100" s="121" t="s">
        <v>140</v>
      </c>
      <c r="C100" s="124">
        <v>904</v>
      </c>
      <c r="D100" s="124">
        <v>858</v>
      </c>
      <c r="E100" s="122">
        <f>SUM(E101:E108)</f>
        <v>854</v>
      </c>
      <c r="F100" s="87">
        <f>E100/D100</f>
        <v>0.995337995337995</v>
      </c>
      <c r="G100" s="87">
        <v>1.11053315994798</v>
      </c>
    </row>
    <row r="101" s="54" customFormat="1" customHeight="1" spans="1:7">
      <c r="A101" s="81">
        <v>2011101</v>
      </c>
      <c r="B101" s="81" t="s">
        <v>81</v>
      </c>
      <c r="C101" s="123"/>
      <c r="D101" s="123"/>
      <c r="E101" s="91">
        <v>773</v>
      </c>
      <c r="F101" s="88"/>
      <c r="G101" s="88">
        <v>1.16767371601208</v>
      </c>
    </row>
    <row r="102" s="54" customFormat="1" customHeight="1" spans="1:7">
      <c r="A102" s="81">
        <v>2011102</v>
      </c>
      <c r="B102" s="81" t="s">
        <v>82</v>
      </c>
      <c r="C102" s="123"/>
      <c r="D102" s="123"/>
      <c r="E102" s="91">
        <v>68</v>
      </c>
      <c r="F102" s="88"/>
      <c r="G102" s="88">
        <v>1.78947368421053</v>
      </c>
    </row>
    <row r="103" s="54" customFormat="1" customHeight="1" spans="1:7">
      <c r="A103" s="81">
        <v>2011103</v>
      </c>
      <c r="B103" s="81" t="s">
        <v>83</v>
      </c>
      <c r="C103" s="123"/>
      <c r="D103" s="123"/>
      <c r="E103" s="91"/>
      <c r="F103" s="88"/>
      <c r="G103" s="88"/>
    </row>
    <row r="104" s="54" customFormat="1" customHeight="1" spans="1:7">
      <c r="A104" s="81">
        <v>2011104</v>
      </c>
      <c r="B104" s="81" t="s">
        <v>141</v>
      </c>
      <c r="C104" s="123"/>
      <c r="D104" s="123"/>
      <c r="E104" s="91"/>
      <c r="F104" s="88"/>
      <c r="G104" s="88"/>
    </row>
    <row r="105" s="54" customFormat="1" customHeight="1" spans="1:7">
      <c r="A105" s="81">
        <v>2011105</v>
      </c>
      <c r="B105" s="81" t="s">
        <v>142</v>
      </c>
      <c r="C105" s="123"/>
      <c r="D105" s="123"/>
      <c r="E105" s="91"/>
      <c r="F105" s="88"/>
      <c r="G105" s="88"/>
    </row>
    <row r="106" s="54" customFormat="1" customHeight="1" spans="1:7">
      <c r="A106" s="81">
        <v>2011106</v>
      </c>
      <c r="B106" s="81" t="s">
        <v>143</v>
      </c>
      <c r="C106" s="123"/>
      <c r="D106" s="123"/>
      <c r="E106" s="91"/>
      <c r="F106" s="88"/>
      <c r="G106" s="88"/>
    </row>
    <row r="107" s="54" customFormat="1" customHeight="1" spans="1:7">
      <c r="A107" s="81">
        <v>2011150</v>
      </c>
      <c r="B107" s="81" t="s">
        <v>90</v>
      </c>
      <c r="C107" s="123"/>
      <c r="D107" s="123"/>
      <c r="E107" s="91">
        <v>13</v>
      </c>
      <c r="F107" s="88"/>
      <c r="G107" s="88"/>
    </row>
    <row r="108" s="54" customFormat="1" customHeight="1" spans="1:7">
      <c r="A108" s="81">
        <v>2011199</v>
      </c>
      <c r="B108" s="81" t="s">
        <v>144</v>
      </c>
      <c r="C108" s="123"/>
      <c r="D108" s="123"/>
      <c r="E108" s="91"/>
      <c r="F108" s="88"/>
      <c r="G108" s="88">
        <v>0</v>
      </c>
    </row>
    <row r="109" s="54" customFormat="1" customHeight="1" spans="1:7">
      <c r="A109" s="81">
        <v>20113</v>
      </c>
      <c r="B109" s="121" t="s">
        <v>145</v>
      </c>
      <c r="C109" s="124">
        <v>256</v>
      </c>
      <c r="D109" s="124">
        <v>415</v>
      </c>
      <c r="E109" s="122">
        <f>SUM(E110:E119)</f>
        <v>284</v>
      </c>
      <c r="F109" s="87">
        <f>E109/D109</f>
        <v>0.68433734939759</v>
      </c>
      <c r="G109" s="87">
        <v>0.901587301587302</v>
      </c>
    </row>
    <row r="110" s="54" customFormat="1" customHeight="1" spans="1:7">
      <c r="A110" s="81">
        <v>2011301</v>
      </c>
      <c r="B110" s="81" t="s">
        <v>81</v>
      </c>
      <c r="C110" s="123"/>
      <c r="D110" s="123"/>
      <c r="E110" s="91">
        <v>71</v>
      </c>
      <c r="F110" s="88"/>
      <c r="G110" s="88">
        <v>3.94444444444444</v>
      </c>
    </row>
    <row r="111" s="54" customFormat="1" customHeight="1" spans="1:7">
      <c r="A111" s="81">
        <v>2011302</v>
      </c>
      <c r="B111" s="81" t="s">
        <v>82</v>
      </c>
      <c r="C111" s="123"/>
      <c r="D111" s="123"/>
      <c r="E111" s="91"/>
      <c r="F111" s="88"/>
      <c r="G111" s="88">
        <v>0</v>
      </c>
    </row>
    <row r="112" s="54" customFormat="1" customHeight="1" spans="1:7">
      <c r="A112" s="81">
        <v>2011303</v>
      </c>
      <c r="B112" s="81" t="s">
        <v>83</v>
      </c>
      <c r="C112" s="123"/>
      <c r="D112" s="123"/>
      <c r="E112" s="91"/>
      <c r="F112" s="88"/>
      <c r="G112" s="88"/>
    </row>
    <row r="113" s="54" customFormat="1" customHeight="1" spans="1:7">
      <c r="A113" s="81">
        <v>2011304</v>
      </c>
      <c r="B113" s="81" t="s">
        <v>146</v>
      </c>
      <c r="C113" s="123"/>
      <c r="D113" s="123"/>
      <c r="E113" s="91"/>
      <c r="F113" s="88"/>
      <c r="G113" s="88"/>
    </row>
    <row r="114" s="54" customFormat="1" customHeight="1" spans="1:7">
      <c r="A114" s="81">
        <v>2011305</v>
      </c>
      <c r="B114" s="81" t="s">
        <v>147</v>
      </c>
      <c r="C114" s="123"/>
      <c r="D114" s="123"/>
      <c r="E114" s="91"/>
      <c r="F114" s="88"/>
      <c r="G114" s="88"/>
    </row>
    <row r="115" s="54" customFormat="1" customHeight="1" spans="1:7">
      <c r="A115" s="81">
        <v>2011306</v>
      </c>
      <c r="B115" s="81" t="s">
        <v>148</v>
      </c>
      <c r="C115" s="123"/>
      <c r="D115" s="123"/>
      <c r="E115" s="91"/>
      <c r="F115" s="88"/>
      <c r="G115" s="88"/>
    </row>
    <row r="116" s="54" customFormat="1" customHeight="1" spans="1:7">
      <c r="A116" s="81">
        <v>2011307</v>
      </c>
      <c r="B116" s="81" t="s">
        <v>149</v>
      </c>
      <c r="C116" s="123"/>
      <c r="D116" s="123"/>
      <c r="E116" s="91"/>
      <c r="F116" s="88"/>
      <c r="G116" s="88"/>
    </row>
    <row r="117" s="54" customFormat="1" customHeight="1" spans="1:7">
      <c r="A117" s="81">
        <v>2011308</v>
      </c>
      <c r="B117" s="81" t="s">
        <v>150</v>
      </c>
      <c r="C117" s="123"/>
      <c r="D117" s="123"/>
      <c r="E117" s="91">
        <v>143</v>
      </c>
      <c r="F117" s="88"/>
      <c r="G117" s="88">
        <v>0.486394557823129</v>
      </c>
    </row>
    <row r="118" s="54" customFormat="1" customHeight="1" spans="1:7">
      <c r="A118" s="81">
        <v>2011350</v>
      </c>
      <c r="B118" s="81" t="s">
        <v>90</v>
      </c>
      <c r="C118" s="123"/>
      <c r="D118" s="123"/>
      <c r="E118" s="91">
        <v>70</v>
      </c>
      <c r="F118" s="88"/>
      <c r="G118" s="88"/>
    </row>
    <row r="119" s="54" customFormat="1" customHeight="1" spans="1:7">
      <c r="A119" s="81">
        <v>2011399</v>
      </c>
      <c r="B119" s="81" t="s">
        <v>151</v>
      </c>
      <c r="C119" s="123"/>
      <c r="D119" s="123"/>
      <c r="E119" s="91"/>
      <c r="F119" s="88"/>
      <c r="G119" s="88"/>
    </row>
    <row r="120" s="54" customFormat="1" customHeight="1" spans="1:7">
      <c r="A120" s="81">
        <v>20114</v>
      </c>
      <c r="B120" s="121" t="s">
        <v>152</v>
      </c>
      <c r="C120" s="124"/>
      <c r="D120" s="124">
        <v>2</v>
      </c>
      <c r="E120" s="122">
        <f>SUM(E121:E131)</f>
        <v>2</v>
      </c>
      <c r="F120" s="87">
        <f>E120/D120</f>
        <v>1</v>
      </c>
      <c r="G120" s="87">
        <v>0.105263157894737</v>
      </c>
    </row>
    <row r="121" s="54" customFormat="1" customHeight="1" spans="1:7">
      <c r="A121" s="81">
        <v>2011401</v>
      </c>
      <c r="B121" s="81" t="s">
        <v>81</v>
      </c>
      <c r="C121" s="123"/>
      <c r="D121" s="123"/>
      <c r="E121" s="91"/>
      <c r="F121" s="88"/>
      <c r="G121" s="88"/>
    </row>
    <row r="122" s="54" customFormat="1" customHeight="1" spans="1:7">
      <c r="A122" s="81">
        <v>2011402</v>
      </c>
      <c r="B122" s="81" t="s">
        <v>82</v>
      </c>
      <c r="C122" s="123"/>
      <c r="D122" s="123"/>
      <c r="E122" s="91"/>
      <c r="F122" s="88"/>
      <c r="G122" s="88"/>
    </row>
    <row r="123" s="54" customFormat="1" customHeight="1" spans="1:7">
      <c r="A123" s="81">
        <v>2011403</v>
      </c>
      <c r="B123" s="81" t="s">
        <v>83</v>
      </c>
      <c r="C123" s="123"/>
      <c r="D123" s="123"/>
      <c r="E123" s="91"/>
      <c r="F123" s="88"/>
      <c r="G123" s="88"/>
    </row>
    <row r="124" s="54" customFormat="1" customHeight="1" spans="1:7">
      <c r="A124" s="81">
        <v>2011404</v>
      </c>
      <c r="B124" s="81" t="s">
        <v>153</v>
      </c>
      <c r="C124" s="123"/>
      <c r="D124" s="123"/>
      <c r="E124" s="91"/>
      <c r="F124" s="88"/>
      <c r="G124" s="88"/>
    </row>
    <row r="125" s="54" customFormat="1" customHeight="1" spans="1:7">
      <c r="A125" s="81">
        <v>2011405</v>
      </c>
      <c r="B125" s="81" t="s">
        <v>154</v>
      </c>
      <c r="C125" s="123"/>
      <c r="D125" s="123"/>
      <c r="E125" s="91"/>
      <c r="F125" s="88"/>
      <c r="G125" s="88"/>
    </row>
    <row r="126" s="54" customFormat="1" customHeight="1" spans="1:7">
      <c r="A126" s="81">
        <v>2011408</v>
      </c>
      <c r="B126" s="81" t="s">
        <v>155</v>
      </c>
      <c r="C126" s="123"/>
      <c r="D126" s="123"/>
      <c r="E126" s="91"/>
      <c r="F126" s="88"/>
      <c r="G126" s="88"/>
    </row>
    <row r="127" s="54" customFormat="1" customHeight="1" spans="1:7">
      <c r="A127" s="81">
        <v>2011409</v>
      </c>
      <c r="B127" s="81" t="s">
        <v>156</v>
      </c>
      <c r="C127" s="123"/>
      <c r="D127" s="123"/>
      <c r="E127" s="91">
        <v>2</v>
      </c>
      <c r="F127" s="88"/>
      <c r="G127" s="88">
        <v>0.105263157894737</v>
      </c>
    </row>
    <row r="128" s="54" customFormat="1" customHeight="1" spans="1:7">
      <c r="A128" s="81">
        <v>2011410</v>
      </c>
      <c r="B128" s="81" t="s">
        <v>157</v>
      </c>
      <c r="C128" s="123"/>
      <c r="D128" s="123"/>
      <c r="E128" s="91"/>
      <c r="F128" s="88"/>
      <c r="G128" s="88"/>
    </row>
    <row r="129" s="54" customFormat="1" customHeight="1" spans="1:7">
      <c r="A129" s="81">
        <v>2011411</v>
      </c>
      <c r="B129" s="81" t="s">
        <v>158</v>
      </c>
      <c r="C129" s="123"/>
      <c r="D129" s="123"/>
      <c r="E129" s="91"/>
      <c r="F129" s="88"/>
      <c r="G129" s="88"/>
    </row>
    <row r="130" s="54" customFormat="1" customHeight="1" spans="1:7">
      <c r="A130" s="81">
        <v>2011450</v>
      </c>
      <c r="B130" s="81" t="s">
        <v>90</v>
      </c>
      <c r="C130" s="123"/>
      <c r="D130" s="123"/>
      <c r="E130" s="91"/>
      <c r="F130" s="88"/>
      <c r="G130" s="88"/>
    </row>
    <row r="131" s="54" customFormat="1" customHeight="1" spans="1:7">
      <c r="A131" s="81">
        <v>2011499</v>
      </c>
      <c r="B131" s="81" t="s">
        <v>159</v>
      </c>
      <c r="C131" s="123"/>
      <c r="D131" s="123"/>
      <c r="E131" s="91"/>
      <c r="F131" s="88"/>
      <c r="G131" s="88"/>
    </row>
    <row r="132" s="54" customFormat="1" customHeight="1" spans="1:7">
      <c r="A132" s="81">
        <v>20123</v>
      </c>
      <c r="B132" s="121" t="s">
        <v>160</v>
      </c>
      <c r="C132" s="124">
        <v>23</v>
      </c>
      <c r="D132" s="124">
        <v>37</v>
      </c>
      <c r="E132" s="122">
        <f>SUM(E133:E138)</f>
        <v>21</v>
      </c>
      <c r="F132" s="87">
        <f>E132/D132</f>
        <v>0.567567567567568</v>
      </c>
      <c r="G132" s="87">
        <v>1.61538461538462</v>
      </c>
    </row>
    <row r="133" s="54" customFormat="1" customHeight="1" spans="1:7">
      <c r="A133" s="81">
        <v>2012301</v>
      </c>
      <c r="B133" s="81" t="s">
        <v>81</v>
      </c>
      <c r="C133" s="123"/>
      <c r="D133" s="123"/>
      <c r="E133" s="91"/>
      <c r="F133" s="88"/>
      <c r="G133" s="88"/>
    </row>
    <row r="134" s="54" customFormat="1" customHeight="1" spans="1:7">
      <c r="A134" s="81">
        <v>2012302</v>
      </c>
      <c r="B134" s="81" t="s">
        <v>82</v>
      </c>
      <c r="C134" s="123"/>
      <c r="D134" s="123"/>
      <c r="E134" s="91"/>
      <c r="F134" s="88"/>
      <c r="G134" s="88"/>
    </row>
    <row r="135" s="54" customFormat="1" customHeight="1" spans="1:7">
      <c r="A135" s="81">
        <v>2012303</v>
      </c>
      <c r="B135" s="81" t="s">
        <v>83</v>
      </c>
      <c r="C135" s="123"/>
      <c r="D135" s="123"/>
      <c r="E135" s="91"/>
      <c r="F135" s="88"/>
      <c r="G135" s="88"/>
    </row>
    <row r="136" s="54" customFormat="1" customHeight="1" spans="1:7">
      <c r="A136" s="81">
        <v>2012304</v>
      </c>
      <c r="B136" s="81" t="s">
        <v>161</v>
      </c>
      <c r="C136" s="123"/>
      <c r="D136" s="123"/>
      <c r="E136" s="91">
        <v>6</v>
      </c>
      <c r="F136" s="88"/>
      <c r="G136" s="88">
        <v>2</v>
      </c>
    </row>
    <row r="137" s="54" customFormat="1" customHeight="1" spans="1:7">
      <c r="A137" s="81">
        <v>2012350</v>
      </c>
      <c r="B137" s="81" t="s">
        <v>90</v>
      </c>
      <c r="C137" s="123"/>
      <c r="D137" s="123"/>
      <c r="E137" s="91"/>
      <c r="F137" s="88"/>
      <c r="G137" s="88"/>
    </row>
    <row r="138" s="54" customFormat="1" customHeight="1" spans="1:7">
      <c r="A138" s="81">
        <v>2012399</v>
      </c>
      <c r="B138" s="81" t="s">
        <v>162</v>
      </c>
      <c r="C138" s="123"/>
      <c r="D138" s="123"/>
      <c r="E138" s="91">
        <v>15</v>
      </c>
      <c r="F138" s="88"/>
      <c r="G138" s="88">
        <v>1.5</v>
      </c>
    </row>
    <row r="139" s="54" customFormat="1" customHeight="1" spans="1:7">
      <c r="A139" s="81">
        <v>20125</v>
      </c>
      <c r="B139" s="121" t="s">
        <v>163</v>
      </c>
      <c r="C139" s="123"/>
      <c r="D139" s="123"/>
      <c r="E139" s="91"/>
      <c r="F139" s="88"/>
      <c r="G139" s="88"/>
    </row>
    <row r="140" s="54" customFormat="1" customHeight="1" spans="1:7">
      <c r="A140" s="81">
        <v>2012501</v>
      </c>
      <c r="B140" s="81" t="s">
        <v>81</v>
      </c>
      <c r="C140" s="123"/>
      <c r="D140" s="123"/>
      <c r="E140" s="91"/>
      <c r="F140" s="88"/>
      <c r="G140" s="88"/>
    </row>
    <row r="141" s="54" customFormat="1" customHeight="1" spans="1:7">
      <c r="A141" s="81">
        <v>2012502</v>
      </c>
      <c r="B141" s="81" t="s">
        <v>82</v>
      </c>
      <c r="C141" s="123"/>
      <c r="D141" s="123"/>
      <c r="E141" s="91"/>
      <c r="F141" s="88"/>
      <c r="G141" s="88"/>
    </row>
    <row r="142" s="54" customFormat="1" customHeight="1" spans="1:7">
      <c r="A142" s="81">
        <v>2012503</v>
      </c>
      <c r="B142" s="81" t="s">
        <v>83</v>
      </c>
      <c r="C142" s="123"/>
      <c r="D142" s="123"/>
      <c r="E142" s="91"/>
      <c r="F142" s="88"/>
      <c r="G142" s="88"/>
    </row>
    <row r="143" s="54" customFormat="1" customHeight="1" spans="1:7">
      <c r="A143" s="81">
        <v>2012504</v>
      </c>
      <c r="B143" s="81" t="s">
        <v>164</v>
      </c>
      <c r="C143" s="123"/>
      <c r="D143" s="123"/>
      <c r="E143" s="91"/>
      <c r="F143" s="88"/>
      <c r="G143" s="88"/>
    </row>
    <row r="144" s="54" customFormat="1" customHeight="1" spans="1:7">
      <c r="A144" s="81">
        <v>2012505</v>
      </c>
      <c r="B144" s="81" t="s">
        <v>165</v>
      </c>
      <c r="C144" s="123"/>
      <c r="D144" s="123"/>
      <c r="E144" s="91"/>
      <c r="F144" s="88"/>
      <c r="G144" s="88"/>
    </row>
    <row r="145" s="54" customFormat="1" customHeight="1" spans="1:7">
      <c r="A145" s="81">
        <v>2012550</v>
      </c>
      <c r="B145" s="81" t="s">
        <v>90</v>
      </c>
      <c r="C145" s="123"/>
      <c r="D145" s="123"/>
      <c r="E145" s="91"/>
      <c r="F145" s="88"/>
      <c r="G145" s="88"/>
    </row>
    <row r="146" s="54" customFormat="1" customHeight="1" spans="1:7">
      <c r="A146" s="81">
        <v>2012599</v>
      </c>
      <c r="B146" s="81" t="s">
        <v>166</v>
      </c>
      <c r="C146" s="123"/>
      <c r="D146" s="123"/>
      <c r="E146" s="91"/>
      <c r="F146" s="88"/>
      <c r="G146" s="88"/>
    </row>
    <row r="147" s="54" customFormat="1" customHeight="1" spans="1:7">
      <c r="A147" s="81">
        <v>20126</v>
      </c>
      <c r="B147" s="121" t="s">
        <v>167</v>
      </c>
      <c r="C147" s="124">
        <v>114</v>
      </c>
      <c r="D147" s="124">
        <v>110</v>
      </c>
      <c r="E147" s="122">
        <f>SUM(E148:E152)</f>
        <v>110</v>
      </c>
      <c r="F147" s="87">
        <f>E147/D147</f>
        <v>1</v>
      </c>
      <c r="G147" s="87">
        <v>0.728476821192053</v>
      </c>
    </row>
    <row r="148" s="54" customFormat="1" customHeight="1" spans="1:7">
      <c r="A148" s="81">
        <v>2012601</v>
      </c>
      <c r="B148" s="81" t="s">
        <v>81</v>
      </c>
      <c r="C148" s="123"/>
      <c r="D148" s="123"/>
      <c r="E148" s="91">
        <v>107</v>
      </c>
      <c r="F148" s="88"/>
      <c r="G148" s="88">
        <v>0.877049180327869</v>
      </c>
    </row>
    <row r="149" s="54" customFormat="1" customHeight="1" spans="1:7">
      <c r="A149" s="81">
        <v>2012602</v>
      </c>
      <c r="B149" s="81" t="s">
        <v>82</v>
      </c>
      <c r="C149" s="123"/>
      <c r="D149" s="123"/>
      <c r="E149" s="91">
        <v>3</v>
      </c>
      <c r="F149" s="88"/>
      <c r="G149" s="88">
        <v>0.103448275862069</v>
      </c>
    </row>
    <row r="150" s="54" customFormat="1" customHeight="1" spans="1:7">
      <c r="A150" s="81">
        <v>2012603</v>
      </c>
      <c r="B150" s="81" t="s">
        <v>83</v>
      </c>
      <c r="C150" s="123"/>
      <c r="D150" s="123"/>
      <c r="E150" s="91"/>
      <c r="F150" s="88"/>
      <c r="G150" s="88"/>
    </row>
    <row r="151" s="54" customFormat="1" customHeight="1" spans="1:7">
      <c r="A151" s="81">
        <v>2012604</v>
      </c>
      <c r="B151" s="81" t="s">
        <v>168</v>
      </c>
      <c r="C151" s="123"/>
      <c r="D151" s="123"/>
      <c r="E151" s="91"/>
      <c r="F151" s="88"/>
      <c r="G151" s="88"/>
    </row>
    <row r="152" s="54" customFormat="1" customHeight="1" spans="1:7">
      <c r="A152" s="81">
        <v>2012699</v>
      </c>
      <c r="B152" s="81" t="s">
        <v>169</v>
      </c>
      <c r="C152" s="123"/>
      <c r="D152" s="123"/>
      <c r="E152" s="91"/>
      <c r="F152" s="88"/>
      <c r="G152" s="88"/>
    </row>
    <row r="153" s="54" customFormat="1" customHeight="1" spans="1:7">
      <c r="A153" s="81">
        <v>20128</v>
      </c>
      <c r="B153" s="121" t="s">
        <v>170</v>
      </c>
      <c r="C153" s="124">
        <v>89</v>
      </c>
      <c r="D153" s="124">
        <v>116</v>
      </c>
      <c r="E153" s="122">
        <f>SUM(E154:E159)</f>
        <v>116</v>
      </c>
      <c r="F153" s="87">
        <f>E153/D153</f>
        <v>1</v>
      </c>
      <c r="G153" s="87">
        <v>1.28888888888889</v>
      </c>
    </row>
    <row r="154" s="54" customFormat="1" customHeight="1" spans="1:7">
      <c r="A154" s="81">
        <v>2012801</v>
      </c>
      <c r="B154" s="81" t="s">
        <v>81</v>
      </c>
      <c r="C154" s="123"/>
      <c r="D154" s="123"/>
      <c r="E154" s="91">
        <v>112</v>
      </c>
      <c r="F154" s="88"/>
      <c r="G154" s="88">
        <v>1.30232558139535</v>
      </c>
    </row>
    <row r="155" s="54" customFormat="1" customHeight="1" spans="1:7">
      <c r="A155" s="81">
        <v>2012802</v>
      </c>
      <c r="B155" s="81" t="s">
        <v>82</v>
      </c>
      <c r="C155" s="123"/>
      <c r="D155" s="123"/>
      <c r="E155" s="91">
        <v>4</v>
      </c>
      <c r="F155" s="88"/>
      <c r="G155" s="88"/>
    </row>
    <row r="156" s="54" customFormat="1" customHeight="1" spans="1:7">
      <c r="A156" s="81">
        <v>2012803</v>
      </c>
      <c r="B156" s="81" t="s">
        <v>83</v>
      </c>
      <c r="C156" s="123"/>
      <c r="D156" s="123"/>
      <c r="E156" s="91"/>
      <c r="F156" s="88"/>
      <c r="G156" s="88"/>
    </row>
    <row r="157" s="54" customFormat="1" customHeight="1" spans="1:7">
      <c r="A157" s="81">
        <v>2012804</v>
      </c>
      <c r="B157" s="81" t="s">
        <v>95</v>
      </c>
      <c r="C157" s="123"/>
      <c r="D157" s="123"/>
      <c r="E157" s="91"/>
      <c r="F157" s="88"/>
      <c r="G157" s="88"/>
    </row>
    <row r="158" s="54" customFormat="1" customHeight="1" spans="1:7">
      <c r="A158" s="81">
        <v>2012850</v>
      </c>
      <c r="B158" s="81" t="s">
        <v>90</v>
      </c>
      <c r="C158" s="123"/>
      <c r="D158" s="123"/>
      <c r="E158" s="91"/>
      <c r="F158" s="88"/>
      <c r="G158" s="88"/>
    </row>
    <row r="159" s="54" customFormat="1" customHeight="1" spans="1:7">
      <c r="A159" s="81">
        <v>2012899</v>
      </c>
      <c r="B159" s="81" t="s">
        <v>171</v>
      </c>
      <c r="C159" s="123"/>
      <c r="D159" s="123"/>
      <c r="E159" s="91"/>
      <c r="F159" s="88"/>
      <c r="G159" s="88"/>
    </row>
    <row r="160" s="54" customFormat="1" customHeight="1" spans="1:7">
      <c r="A160" s="81">
        <v>20129</v>
      </c>
      <c r="B160" s="121" t="s">
        <v>172</v>
      </c>
      <c r="C160" s="124">
        <v>679</v>
      </c>
      <c r="D160" s="124">
        <v>805</v>
      </c>
      <c r="E160" s="122">
        <f>SUM(E161:E166)</f>
        <v>791</v>
      </c>
      <c r="F160" s="87">
        <f>E160/D160</f>
        <v>0.982608695652174</v>
      </c>
      <c r="G160" s="87">
        <v>1.11881188118812</v>
      </c>
    </row>
    <row r="161" s="54" customFormat="1" customHeight="1" spans="1:7">
      <c r="A161" s="81">
        <v>2012901</v>
      </c>
      <c r="B161" s="81" t="s">
        <v>81</v>
      </c>
      <c r="C161" s="123"/>
      <c r="D161" s="123"/>
      <c r="E161" s="91">
        <v>210</v>
      </c>
      <c r="F161" s="88"/>
      <c r="G161" s="88">
        <v>1.10526315789474</v>
      </c>
    </row>
    <row r="162" s="54" customFormat="1" customHeight="1" spans="1:7">
      <c r="A162" s="81">
        <v>2012902</v>
      </c>
      <c r="B162" s="81" t="s">
        <v>82</v>
      </c>
      <c r="C162" s="123"/>
      <c r="D162" s="123"/>
      <c r="E162" s="91">
        <v>109</v>
      </c>
      <c r="F162" s="88"/>
      <c r="G162" s="88">
        <v>1.29761904761905</v>
      </c>
    </row>
    <row r="163" s="54" customFormat="1" customHeight="1" spans="1:7">
      <c r="A163" s="81">
        <v>2012903</v>
      </c>
      <c r="B163" s="81" t="s">
        <v>83</v>
      </c>
      <c r="C163" s="123"/>
      <c r="D163" s="123"/>
      <c r="E163" s="91"/>
      <c r="F163" s="88"/>
      <c r="G163" s="88"/>
    </row>
    <row r="164" s="54" customFormat="1" customHeight="1" spans="1:7">
      <c r="A164" s="81">
        <v>2012906</v>
      </c>
      <c r="B164" s="81" t="s">
        <v>173</v>
      </c>
      <c r="C164" s="123"/>
      <c r="D164" s="123"/>
      <c r="E164" s="91"/>
      <c r="F164" s="88"/>
      <c r="G164" s="88"/>
    </row>
    <row r="165" s="54" customFormat="1" customHeight="1" spans="1:7">
      <c r="A165" s="81">
        <v>2012950</v>
      </c>
      <c r="B165" s="81" t="s">
        <v>90</v>
      </c>
      <c r="C165" s="123"/>
      <c r="D165" s="123"/>
      <c r="E165" s="91"/>
      <c r="F165" s="88"/>
      <c r="G165" s="88"/>
    </row>
    <row r="166" s="54" customFormat="1" customHeight="1" spans="1:7">
      <c r="A166" s="81">
        <v>2012999</v>
      </c>
      <c r="B166" s="81" t="s">
        <v>174</v>
      </c>
      <c r="C166" s="123"/>
      <c r="D166" s="123"/>
      <c r="E166" s="91">
        <v>472</v>
      </c>
      <c r="F166" s="88"/>
      <c r="G166" s="88">
        <v>1.09006928406467</v>
      </c>
    </row>
    <row r="167" s="54" customFormat="1" customHeight="1" spans="1:7">
      <c r="A167" s="81">
        <v>20131</v>
      </c>
      <c r="B167" s="121" t="s">
        <v>175</v>
      </c>
      <c r="C167" s="124">
        <v>374</v>
      </c>
      <c r="D167" s="124">
        <v>542</v>
      </c>
      <c r="E167" s="122">
        <f>SUM(E168:E173)</f>
        <v>457</v>
      </c>
      <c r="F167" s="87">
        <f>E167/D167</f>
        <v>0.843173431734317</v>
      </c>
      <c r="G167" s="87">
        <v>1.40184049079755</v>
      </c>
    </row>
    <row r="168" s="54" customFormat="1" customHeight="1" spans="1:7">
      <c r="A168" s="81">
        <v>2013101</v>
      </c>
      <c r="B168" s="81" t="s">
        <v>81</v>
      </c>
      <c r="C168" s="123"/>
      <c r="D168" s="123"/>
      <c r="E168" s="91">
        <v>301</v>
      </c>
      <c r="F168" s="88"/>
      <c r="G168" s="88">
        <v>1.01006711409396</v>
      </c>
    </row>
    <row r="169" s="54" customFormat="1" customHeight="1" spans="1:7">
      <c r="A169" s="81">
        <v>2013102</v>
      </c>
      <c r="B169" s="81" t="s">
        <v>82</v>
      </c>
      <c r="C169" s="123"/>
      <c r="D169" s="123"/>
      <c r="E169" s="91">
        <v>141</v>
      </c>
      <c r="F169" s="88"/>
      <c r="G169" s="88">
        <v>5.03571428571429</v>
      </c>
    </row>
    <row r="170" s="54" customFormat="1" customHeight="1" spans="1:7">
      <c r="A170" s="81">
        <v>2013103</v>
      </c>
      <c r="B170" s="81" t="s">
        <v>83</v>
      </c>
      <c r="C170" s="123"/>
      <c r="D170" s="123"/>
      <c r="E170" s="91"/>
      <c r="F170" s="88"/>
      <c r="G170" s="88"/>
    </row>
    <row r="171" s="54" customFormat="1" customHeight="1" spans="1:7">
      <c r="A171" s="81">
        <v>2013105</v>
      </c>
      <c r="B171" s="81" t="s">
        <v>176</v>
      </c>
      <c r="C171" s="123"/>
      <c r="D171" s="123"/>
      <c r="E171" s="91"/>
      <c r="F171" s="88"/>
      <c r="G171" s="88"/>
    </row>
    <row r="172" s="54" customFormat="1" customHeight="1" spans="1:7">
      <c r="A172" s="81">
        <v>2013150</v>
      </c>
      <c r="B172" s="81" t="s">
        <v>90</v>
      </c>
      <c r="C172" s="123"/>
      <c r="D172" s="123"/>
      <c r="E172" s="91">
        <v>15</v>
      </c>
      <c r="F172" s="88"/>
      <c r="G172" s="88"/>
    </row>
    <row r="173" s="54" customFormat="1" customHeight="1" spans="1:7">
      <c r="A173" s="81">
        <v>2013199</v>
      </c>
      <c r="B173" s="81" t="s">
        <v>177</v>
      </c>
      <c r="C173" s="123"/>
      <c r="D173" s="123"/>
      <c r="E173" s="91"/>
      <c r="F173" s="88"/>
      <c r="G173" s="88"/>
    </row>
    <row r="174" s="54" customFormat="1" customHeight="1" spans="1:7">
      <c r="A174" s="81">
        <v>20132</v>
      </c>
      <c r="B174" s="121" t="s">
        <v>178</v>
      </c>
      <c r="C174" s="124">
        <v>609</v>
      </c>
      <c r="D174" s="124">
        <v>612</v>
      </c>
      <c r="E174" s="122">
        <f>SUM(E175:E180)</f>
        <v>485</v>
      </c>
      <c r="F174" s="87">
        <f>E174/D174</f>
        <v>0.792483660130719</v>
      </c>
      <c r="G174" s="87">
        <v>1.17149758454106</v>
      </c>
    </row>
    <row r="175" s="54" customFormat="1" customHeight="1" spans="1:7">
      <c r="A175" s="81">
        <v>2013201</v>
      </c>
      <c r="B175" s="81" t="s">
        <v>81</v>
      </c>
      <c r="C175" s="123"/>
      <c r="D175" s="123"/>
      <c r="E175" s="91">
        <v>233</v>
      </c>
      <c r="F175" s="88"/>
      <c r="G175" s="88">
        <v>0.991489361702128</v>
      </c>
    </row>
    <row r="176" s="54" customFormat="1" customHeight="1" spans="1:7">
      <c r="A176" s="81">
        <v>2013202</v>
      </c>
      <c r="B176" s="81" t="s">
        <v>82</v>
      </c>
      <c r="C176" s="123"/>
      <c r="D176" s="123"/>
      <c r="E176" s="91">
        <v>120</v>
      </c>
      <c r="F176" s="88"/>
      <c r="G176" s="88">
        <v>1.7910447761194</v>
      </c>
    </row>
    <row r="177" s="54" customFormat="1" customHeight="1" spans="1:7">
      <c r="A177" s="81">
        <v>2013203</v>
      </c>
      <c r="B177" s="81" t="s">
        <v>83</v>
      </c>
      <c r="C177" s="123"/>
      <c r="D177" s="123"/>
      <c r="E177" s="91"/>
      <c r="F177" s="88"/>
      <c r="G177" s="88"/>
    </row>
    <row r="178" s="54" customFormat="1" customHeight="1" spans="1:7">
      <c r="A178" s="81">
        <v>2013204</v>
      </c>
      <c r="B178" s="81" t="s">
        <v>179</v>
      </c>
      <c r="C178" s="123"/>
      <c r="D178" s="123"/>
      <c r="E178" s="91"/>
      <c r="F178" s="88"/>
      <c r="G178" s="88"/>
    </row>
    <row r="179" s="54" customFormat="1" customHeight="1" spans="1:7">
      <c r="A179" s="81">
        <v>2013250</v>
      </c>
      <c r="B179" s="81" t="s">
        <v>90</v>
      </c>
      <c r="C179" s="123"/>
      <c r="D179" s="123"/>
      <c r="E179" s="91">
        <v>63</v>
      </c>
      <c r="F179" s="88"/>
      <c r="G179" s="88">
        <v>1.05</v>
      </c>
    </row>
    <row r="180" s="54" customFormat="1" customHeight="1" spans="1:7">
      <c r="A180" s="81">
        <v>2013299</v>
      </c>
      <c r="B180" s="81" t="s">
        <v>180</v>
      </c>
      <c r="C180" s="123"/>
      <c r="D180" s="123"/>
      <c r="E180" s="91">
        <v>69</v>
      </c>
      <c r="F180" s="88"/>
      <c r="G180" s="88">
        <v>1.32692307692308</v>
      </c>
    </row>
    <row r="181" s="54" customFormat="1" customHeight="1" spans="1:7">
      <c r="A181" s="81">
        <v>20133</v>
      </c>
      <c r="B181" s="121" t="s">
        <v>181</v>
      </c>
      <c r="C181" s="124">
        <v>295</v>
      </c>
      <c r="D181" s="124">
        <v>311</v>
      </c>
      <c r="E181" s="122">
        <f>SUM(E182:E187)</f>
        <v>263</v>
      </c>
      <c r="F181" s="87">
        <f>E181/D181</f>
        <v>0.845659163987138</v>
      </c>
      <c r="G181" s="87">
        <v>0.956363636363636</v>
      </c>
    </row>
    <row r="182" s="54" customFormat="1" customHeight="1" spans="1:7">
      <c r="A182" s="81">
        <v>2013301</v>
      </c>
      <c r="B182" s="81" t="s">
        <v>81</v>
      </c>
      <c r="C182" s="123"/>
      <c r="D182" s="123"/>
      <c r="E182" s="91">
        <v>170</v>
      </c>
      <c r="F182" s="88"/>
      <c r="G182" s="88">
        <v>0.904255319148936</v>
      </c>
    </row>
    <row r="183" s="54" customFormat="1" customHeight="1" spans="1:7">
      <c r="A183" s="81">
        <v>2013302</v>
      </c>
      <c r="B183" s="81" t="s">
        <v>82</v>
      </c>
      <c r="C183" s="123"/>
      <c r="D183" s="123"/>
      <c r="E183" s="91">
        <v>39</v>
      </c>
      <c r="F183" s="88"/>
      <c r="G183" s="88">
        <v>5.57142857142857</v>
      </c>
    </row>
    <row r="184" s="54" customFormat="1" customHeight="1" spans="1:7">
      <c r="A184" s="81">
        <v>2013303</v>
      </c>
      <c r="B184" s="81" t="s">
        <v>83</v>
      </c>
      <c r="C184" s="123"/>
      <c r="D184" s="123"/>
      <c r="E184" s="91"/>
      <c r="F184" s="88"/>
      <c r="G184" s="88"/>
    </row>
    <row r="185" s="54" customFormat="1" customHeight="1" spans="1:7">
      <c r="A185" s="81">
        <v>2013304</v>
      </c>
      <c r="B185" s="81" t="s">
        <v>182</v>
      </c>
      <c r="C185" s="123"/>
      <c r="D185" s="123"/>
      <c r="E185" s="91">
        <v>5</v>
      </c>
      <c r="F185" s="88"/>
      <c r="G185" s="88"/>
    </row>
    <row r="186" s="54" customFormat="1" customHeight="1" spans="1:7">
      <c r="A186" s="81">
        <v>2013350</v>
      </c>
      <c r="B186" s="81" t="s">
        <v>90</v>
      </c>
      <c r="C186" s="123"/>
      <c r="D186" s="123"/>
      <c r="E186" s="91">
        <v>40</v>
      </c>
      <c r="F186" s="88"/>
      <c r="G186" s="88">
        <v>0.666666666666667</v>
      </c>
    </row>
    <row r="187" s="54" customFormat="1" customHeight="1" spans="1:7">
      <c r="A187" s="81">
        <v>2013399</v>
      </c>
      <c r="B187" s="81" t="s">
        <v>183</v>
      </c>
      <c r="C187" s="123"/>
      <c r="D187" s="123"/>
      <c r="E187" s="91">
        <v>9</v>
      </c>
      <c r="F187" s="88"/>
      <c r="G187" s="88">
        <v>0.45</v>
      </c>
    </row>
    <row r="188" s="54" customFormat="1" customHeight="1" spans="1:7">
      <c r="A188" s="81">
        <v>20134</v>
      </c>
      <c r="B188" s="121" t="s">
        <v>184</v>
      </c>
      <c r="C188" s="124">
        <v>146</v>
      </c>
      <c r="D188" s="124">
        <v>188</v>
      </c>
      <c r="E188" s="122">
        <f>SUM(E189:E195)</f>
        <v>170</v>
      </c>
      <c r="F188" s="87">
        <f>E188/D188</f>
        <v>0.904255319148936</v>
      </c>
      <c r="G188" s="87">
        <v>1.19718309859155</v>
      </c>
    </row>
    <row r="189" s="54" customFormat="1" customHeight="1" spans="1:7">
      <c r="A189" s="81">
        <v>2013401</v>
      </c>
      <c r="B189" s="81" t="s">
        <v>81</v>
      </c>
      <c r="C189" s="123"/>
      <c r="D189" s="123"/>
      <c r="E189" s="91">
        <v>124</v>
      </c>
      <c r="F189" s="88"/>
      <c r="G189" s="88">
        <v>0.96875</v>
      </c>
    </row>
    <row r="190" s="54" customFormat="1" customHeight="1" spans="1:7">
      <c r="A190" s="81">
        <v>2013402</v>
      </c>
      <c r="B190" s="81" t="s">
        <v>82</v>
      </c>
      <c r="C190" s="123"/>
      <c r="D190" s="123"/>
      <c r="E190" s="91">
        <v>39</v>
      </c>
      <c r="F190" s="88"/>
      <c r="G190" s="88">
        <v>6.5</v>
      </c>
    </row>
    <row r="191" s="54" customFormat="1" customHeight="1" spans="1:7">
      <c r="A191" s="81">
        <v>2013403</v>
      </c>
      <c r="B191" s="81" t="s">
        <v>83</v>
      </c>
      <c r="C191" s="123"/>
      <c r="D191" s="123"/>
      <c r="E191" s="91"/>
      <c r="F191" s="88"/>
      <c r="G191" s="88"/>
    </row>
    <row r="192" s="54" customFormat="1" customHeight="1" spans="1:7">
      <c r="A192" s="81">
        <v>2013404</v>
      </c>
      <c r="B192" s="81" t="s">
        <v>185</v>
      </c>
      <c r="C192" s="123"/>
      <c r="D192" s="123"/>
      <c r="E192" s="91">
        <v>7</v>
      </c>
      <c r="F192" s="88"/>
      <c r="G192" s="88">
        <v>0.875</v>
      </c>
    </row>
    <row r="193" s="54" customFormat="1" customHeight="1" spans="1:7">
      <c r="A193" s="81">
        <v>2013405</v>
      </c>
      <c r="B193" s="81" t="s">
        <v>186</v>
      </c>
      <c r="C193" s="123"/>
      <c r="D193" s="123"/>
      <c r="E193" s="91"/>
      <c r="F193" s="88"/>
      <c r="G193" s="88"/>
    </row>
    <row r="194" s="54" customFormat="1" customHeight="1" spans="1:7">
      <c r="A194" s="81">
        <v>2013450</v>
      </c>
      <c r="B194" s="81" t="s">
        <v>90</v>
      </c>
      <c r="C194" s="123"/>
      <c r="D194" s="123"/>
      <c r="E194" s="91"/>
      <c r="F194" s="88"/>
      <c r="G194" s="88"/>
    </row>
    <row r="195" s="54" customFormat="1" customHeight="1" spans="1:7">
      <c r="A195" s="81">
        <v>2013499</v>
      </c>
      <c r="B195" s="81" t="s">
        <v>187</v>
      </c>
      <c r="C195" s="123"/>
      <c r="D195" s="123"/>
      <c r="E195" s="91"/>
      <c r="F195" s="88"/>
      <c r="G195" s="88"/>
    </row>
    <row r="196" s="54" customFormat="1" customHeight="1" spans="1:7">
      <c r="A196" s="81">
        <v>20135</v>
      </c>
      <c r="B196" s="121" t="s">
        <v>188</v>
      </c>
      <c r="C196" s="123"/>
      <c r="D196" s="123"/>
      <c r="E196" s="91"/>
      <c r="F196" s="88"/>
      <c r="G196" s="88"/>
    </row>
    <row r="197" s="54" customFormat="1" customHeight="1" spans="1:7">
      <c r="A197" s="81">
        <v>2013501</v>
      </c>
      <c r="B197" s="81" t="s">
        <v>81</v>
      </c>
      <c r="C197" s="123"/>
      <c r="D197" s="123"/>
      <c r="E197" s="91"/>
      <c r="F197" s="88"/>
      <c r="G197" s="88"/>
    </row>
    <row r="198" s="54" customFormat="1" customHeight="1" spans="1:7">
      <c r="A198" s="81">
        <v>2013502</v>
      </c>
      <c r="B198" s="81" t="s">
        <v>82</v>
      </c>
      <c r="C198" s="123"/>
      <c r="D198" s="123"/>
      <c r="E198" s="91"/>
      <c r="F198" s="88"/>
      <c r="G198" s="88"/>
    </row>
    <row r="199" s="54" customFormat="1" customHeight="1" spans="1:7">
      <c r="A199" s="81">
        <v>2013503</v>
      </c>
      <c r="B199" s="81" t="s">
        <v>83</v>
      </c>
      <c r="C199" s="123"/>
      <c r="D199" s="123"/>
      <c r="E199" s="91"/>
      <c r="F199" s="88"/>
      <c r="G199" s="88"/>
    </row>
    <row r="200" s="54" customFormat="1" customHeight="1" spans="1:7">
      <c r="A200" s="81">
        <v>2013550</v>
      </c>
      <c r="B200" s="81" t="s">
        <v>90</v>
      </c>
      <c r="C200" s="123"/>
      <c r="D200" s="123"/>
      <c r="E200" s="91"/>
      <c r="F200" s="88"/>
      <c r="G200" s="88"/>
    </row>
    <row r="201" s="54" customFormat="1" customHeight="1" spans="1:7">
      <c r="A201" s="81">
        <v>2013599</v>
      </c>
      <c r="B201" s="81" t="s">
        <v>189</v>
      </c>
      <c r="C201" s="123"/>
      <c r="D201" s="123"/>
      <c r="E201" s="91"/>
      <c r="F201" s="88"/>
      <c r="G201" s="88"/>
    </row>
    <row r="202" s="54" customFormat="1" customHeight="1" spans="1:7">
      <c r="A202" s="81">
        <v>20136</v>
      </c>
      <c r="B202" s="121" t="s">
        <v>190</v>
      </c>
      <c r="C202" s="124">
        <v>307</v>
      </c>
      <c r="D202" s="124">
        <v>290</v>
      </c>
      <c r="E202" s="122">
        <f>SUM(E203:E207)</f>
        <v>276</v>
      </c>
      <c r="F202" s="87">
        <f>E202/D202</f>
        <v>0.951724137931034</v>
      </c>
      <c r="G202" s="87">
        <v>0.8625</v>
      </c>
    </row>
    <row r="203" s="54" customFormat="1" customHeight="1" spans="1:7">
      <c r="A203" s="81">
        <v>2013601</v>
      </c>
      <c r="B203" s="81" t="s">
        <v>81</v>
      </c>
      <c r="C203" s="123"/>
      <c r="D203" s="123"/>
      <c r="E203" s="91">
        <v>202</v>
      </c>
      <c r="F203" s="88"/>
      <c r="G203" s="88">
        <v>1.14772727272727</v>
      </c>
    </row>
    <row r="204" s="54" customFormat="1" customHeight="1" spans="1:7">
      <c r="A204" s="81">
        <v>2013602</v>
      </c>
      <c r="B204" s="81" t="s">
        <v>82</v>
      </c>
      <c r="C204" s="123"/>
      <c r="D204" s="123"/>
      <c r="E204" s="91">
        <v>20</v>
      </c>
      <c r="F204" s="88"/>
      <c r="G204" s="88">
        <v>0.25974025974026</v>
      </c>
    </row>
    <row r="205" s="54" customFormat="1" customHeight="1" spans="1:7">
      <c r="A205" s="81">
        <v>2013603</v>
      </c>
      <c r="B205" s="81" t="s">
        <v>83</v>
      </c>
      <c r="C205" s="123"/>
      <c r="D205" s="123"/>
      <c r="E205" s="91"/>
      <c r="F205" s="88"/>
      <c r="G205" s="88"/>
    </row>
    <row r="206" s="54" customFormat="1" customHeight="1" spans="1:7">
      <c r="A206" s="81">
        <v>2013650</v>
      </c>
      <c r="B206" s="81" t="s">
        <v>90</v>
      </c>
      <c r="C206" s="123"/>
      <c r="D206" s="123"/>
      <c r="E206" s="91">
        <v>48</v>
      </c>
      <c r="F206" s="88"/>
      <c r="G206" s="88">
        <v>1.54838709677419</v>
      </c>
    </row>
    <row r="207" s="54" customFormat="1" customHeight="1" spans="1:7">
      <c r="A207" s="81">
        <v>2013699</v>
      </c>
      <c r="B207" s="81" t="s">
        <v>191</v>
      </c>
      <c r="C207" s="123"/>
      <c r="D207" s="123"/>
      <c r="E207" s="91">
        <v>6</v>
      </c>
      <c r="F207" s="88"/>
      <c r="G207" s="88">
        <v>0.166666666666667</v>
      </c>
    </row>
    <row r="208" s="54" customFormat="1" customHeight="1" spans="1:7">
      <c r="A208" s="81">
        <v>20137</v>
      </c>
      <c r="B208" s="121" t="s">
        <v>192</v>
      </c>
      <c r="C208" s="124">
        <v>115</v>
      </c>
      <c r="D208" s="124">
        <v>140</v>
      </c>
      <c r="E208" s="122">
        <f>SUM(E209:E214)</f>
        <v>140</v>
      </c>
      <c r="F208" s="87">
        <f>E208/D208</f>
        <v>1</v>
      </c>
      <c r="G208" s="87">
        <v>0.520446096654275</v>
      </c>
    </row>
    <row r="209" s="54" customFormat="1" customHeight="1" spans="1:7">
      <c r="A209" s="81">
        <v>2013701</v>
      </c>
      <c r="B209" s="81" t="s">
        <v>81</v>
      </c>
      <c r="C209" s="123"/>
      <c r="D209" s="123"/>
      <c r="E209" s="91">
        <v>66</v>
      </c>
      <c r="F209" s="88"/>
      <c r="G209" s="88">
        <v>1.17857142857143</v>
      </c>
    </row>
    <row r="210" s="54" customFormat="1" customHeight="1" spans="1:7">
      <c r="A210" s="81">
        <v>2013702</v>
      </c>
      <c r="B210" s="81" t="s">
        <v>82</v>
      </c>
      <c r="C210" s="123"/>
      <c r="D210" s="123"/>
      <c r="E210" s="91"/>
      <c r="F210" s="88"/>
      <c r="G210" s="88">
        <v>0</v>
      </c>
    </row>
    <row r="211" s="54" customFormat="1" customHeight="1" spans="1:7">
      <c r="A211" s="81">
        <v>2013703</v>
      </c>
      <c r="B211" s="81" t="s">
        <v>83</v>
      </c>
      <c r="C211" s="123"/>
      <c r="D211" s="123"/>
      <c r="E211" s="91"/>
      <c r="F211" s="88"/>
      <c r="G211" s="88"/>
    </row>
    <row r="212" s="54" customFormat="1" customHeight="1" spans="1:7">
      <c r="A212" s="81">
        <v>2013704</v>
      </c>
      <c r="B212" s="81" t="s">
        <v>193</v>
      </c>
      <c r="C212" s="123"/>
      <c r="D212" s="123"/>
      <c r="E212" s="91"/>
      <c r="F212" s="88"/>
      <c r="G212" s="88"/>
    </row>
    <row r="213" s="54" customFormat="1" customHeight="1" spans="1:7">
      <c r="A213" s="81">
        <v>2013750</v>
      </c>
      <c r="B213" s="81" t="s">
        <v>90</v>
      </c>
      <c r="C213" s="123"/>
      <c r="D213" s="123"/>
      <c r="E213" s="91"/>
      <c r="F213" s="88"/>
      <c r="G213" s="88"/>
    </row>
    <row r="214" s="54" customFormat="1" customHeight="1" spans="1:7">
      <c r="A214" s="81">
        <v>2013799</v>
      </c>
      <c r="B214" s="81" t="s">
        <v>194</v>
      </c>
      <c r="C214" s="123"/>
      <c r="D214" s="123"/>
      <c r="E214" s="91">
        <v>74</v>
      </c>
      <c r="F214" s="88"/>
      <c r="G214" s="88">
        <v>0.850574712643678</v>
      </c>
    </row>
    <row r="215" s="54" customFormat="1" customHeight="1" spans="1:7">
      <c r="A215" s="81">
        <v>20138</v>
      </c>
      <c r="B215" s="121" t="s">
        <v>195</v>
      </c>
      <c r="C215" s="124">
        <v>1475</v>
      </c>
      <c r="D215" s="124">
        <v>1489</v>
      </c>
      <c r="E215" s="122">
        <f>SUM(E216:E229)</f>
        <v>1444</v>
      </c>
      <c r="F215" s="87">
        <f>E215/D215</f>
        <v>0.969778374748153</v>
      </c>
      <c r="G215" s="87">
        <v>1.82553729456384</v>
      </c>
    </row>
    <row r="216" s="54" customFormat="1" customHeight="1" spans="1:7">
      <c r="A216" s="81">
        <v>2013801</v>
      </c>
      <c r="B216" s="81" t="s">
        <v>81</v>
      </c>
      <c r="C216" s="123"/>
      <c r="D216" s="123"/>
      <c r="E216" s="91">
        <v>1228</v>
      </c>
      <c r="F216" s="88"/>
      <c r="G216" s="88">
        <v>1.93690851735016</v>
      </c>
    </row>
    <row r="217" s="54" customFormat="1" customHeight="1" spans="1:7">
      <c r="A217" s="81">
        <v>2013802</v>
      </c>
      <c r="B217" s="81" t="s">
        <v>82</v>
      </c>
      <c r="C217" s="123"/>
      <c r="D217" s="123"/>
      <c r="E217" s="91">
        <v>190</v>
      </c>
      <c r="F217" s="88"/>
      <c r="G217" s="88">
        <v>1.25</v>
      </c>
    </row>
    <row r="218" s="54" customFormat="1" customHeight="1" spans="1:7">
      <c r="A218" s="81">
        <v>2013803</v>
      </c>
      <c r="B218" s="81" t="s">
        <v>83</v>
      </c>
      <c r="C218" s="123"/>
      <c r="D218" s="123"/>
      <c r="E218" s="91"/>
      <c r="F218" s="88"/>
      <c r="G218" s="88"/>
    </row>
    <row r="219" s="54" customFormat="1" customHeight="1" spans="1:7">
      <c r="A219" s="81">
        <v>2013804</v>
      </c>
      <c r="B219" s="81" t="s">
        <v>196</v>
      </c>
      <c r="C219" s="123"/>
      <c r="D219" s="123"/>
      <c r="E219" s="91"/>
      <c r="F219" s="88"/>
      <c r="G219" s="88"/>
    </row>
    <row r="220" s="54" customFormat="1" customHeight="1" spans="1:7">
      <c r="A220" s="81">
        <v>2013805</v>
      </c>
      <c r="B220" s="81" t="s">
        <v>197</v>
      </c>
      <c r="C220" s="123"/>
      <c r="D220" s="123"/>
      <c r="E220" s="91"/>
      <c r="F220" s="88"/>
      <c r="G220" s="88"/>
    </row>
    <row r="221" s="54" customFormat="1" customHeight="1" spans="1:7">
      <c r="A221" s="81">
        <v>2013808</v>
      </c>
      <c r="B221" s="81" t="s">
        <v>122</v>
      </c>
      <c r="C221" s="123"/>
      <c r="D221" s="123"/>
      <c r="E221" s="91"/>
      <c r="F221" s="88"/>
      <c r="G221" s="88"/>
    </row>
    <row r="222" s="54" customFormat="1" customHeight="1" spans="1:7">
      <c r="A222" s="81">
        <v>2013810</v>
      </c>
      <c r="B222" s="81" t="s">
        <v>198</v>
      </c>
      <c r="C222" s="123"/>
      <c r="D222" s="123"/>
      <c r="E222" s="91"/>
      <c r="F222" s="88"/>
      <c r="G222" s="88"/>
    </row>
    <row r="223" s="54" customFormat="1" customHeight="1" spans="1:7">
      <c r="A223" s="81">
        <v>2013812</v>
      </c>
      <c r="B223" s="81" t="s">
        <v>199</v>
      </c>
      <c r="C223" s="123"/>
      <c r="D223" s="123"/>
      <c r="E223" s="91">
        <v>13</v>
      </c>
      <c r="F223" s="88"/>
      <c r="G223" s="88"/>
    </row>
    <row r="224" s="54" customFormat="1" customHeight="1" spans="1:7">
      <c r="A224" s="81">
        <v>2013813</v>
      </c>
      <c r="B224" s="81" t="s">
        <v>200</v>
      </c>
      <c r="C224" s="123"/>
      <c r="D224" s="123"/>
      <c r="E224" s="91"/>
      <c r="F224" s="88"/>
      <c r="G224" s="88"/>
    </row>
    <row r="225" s="54" customFormat="1" customHeight="1" spans="1:7">
      <c r="A225" s="81">
        <v>2013814</v>
      </c>
      <c r="B225" s="81" t="s">
        <v>201</v>
      </c>
      <c r="C225" s="123"/>
      <c r="D225" s="123"/>
      <c r="E225" s="91"/>
      <c r="F225" s="88"/>
      <c r="G225" s="88"/>
    </row>
    <row r="226" s="54" customFormat="1" customHeight="1" spans="1:7">
      <c r="A226" s="81">
        <v>2013815</v>
      </c>
      <c r="B226" s="81" t="s">
        <v>202</v>
      </c>
      <c r="C226" s="123"/>
      <c r="D226" s="123"/>
      <c r="E226" s="91"/>
      <c r="F226" s="88"/>
      <c r="G226" s="88"/>
    </row>
    <row r="227" s="54" customFormat="1" customHeight="1" spans="1:7">
      <c r="A227" s="81">
        <v>2013816</v>
      </c>
      <c r="B227" s="81" t="s">
        <v>203</v>
      </c>
      <c r="C227" s="123"/>
      <c r="D227" s="123"/>
      <c r="E227" s="91">
        <v>10</v>
      </c>
      <c r="F227" s="88"/>
      <c r="G227" s="88">
        <v>2.5</v>
      </c>
    </row>
    <row r="228" s="54" customFormat="1" customHeight="1" spans="1:7">
      <c r="A228" s="81">
        <v>2013850</v>
      </c>
      <c r="B228" s="81" t="s">
        <v>90</v>
      </c>
      <c r="C228" s="123"/>
      <c r="D228" s="123"/>
      <c r="E228" s="91"/>
      <c r="F228" s="88"/>
      <c r="G228" s="88"/>
    </row>
    <row r="229" s="54" customFormat="1" customHeight="1" spans="1:7">
      <c r="A229" s="81">
        <v>2013899</v>
      </c>
      <c r="B229" s="81" t="s">
        <v>204</v>
      </c>
      <c r="C229" s="123"/>
      <c r="D229" s="123"/>
      <c r="E229" s="91">
        <v>3</v>
      </c>
      <c r="F229" s="88"/>
      <c r="G229" s="88">
        <v>3</v>
      </c>
    </row>
    <row r="230" s="54" customFormat="1" customHeight="1" spans="1:7">
      <c r="A230" s="81">
        <v>20139</v>
      </c>
      <c r="B230" s="121" t="s">
        <v>205</v>
      </c>
      <c r="C230" s="124">
        <v>3523</v>
      </c>
      <c r="D230" s="124">
        <v>4755</v>
      </c>
      <c r="E230" s="122">
        <f>SUM(E231:E236)</f>
        <v>4196</v>
      </c>
      <c r="F230" s="87">
        <f>E230/D230</f>
        <v>0.882439537329127</v>
      </c>
      <c r="G230" s="87">
        <v>1.62321083172147</v>
      </c>
    </row>
    <row r="231" s="54" customFormat="1" customHeight="1" spans="1:7">
      <c r="A231" s="81">
        <v>2013901</v>
      </c>
      <c r="B231" s="81" t="s">
        <v>81</v>
      </c>
      <c r="C231" s="123"/>
      <c r="D231" s="123"/>
      <c r="E231" s="91">
        <v>67</v>
      </c>
      <c r="F231" s="88"/>
      <c r="G231" s="88">
        <v>2.79166666666667</v>
      </c>
    </row>
    <row r="232" s="54" customFormat="1" customHeight="1" spans="1:7">
      <c r="A232" s="81">
        <v>2013902</v>
      </c>
      <c r="B232" s="81" t="s">
        <v>82</v>
      </c>
      <c r="C232" s="123"/>
      <c r="D232" s="123"/>
      <c r="E232" s="91">
        <v>146</v>
      </c>
      <c r="F232" s="88"/>
      <c r="G232" s="88">
        <v>48.6666666666667</v>
      </c>
    </row>
    <row r="233" s="54" customFormat="1" customHeight="1" spans="1:7">
      <c r="A233" s="81">
        <v>2013903</v>
      </c>
      <c r="B233" s="81" t="s">
        <v>83</v>
      </c>
      <c r="C233" s="123"/>
      <c r="D233" s="123"/>
      <c r="E233" s="91"/>
      <c r="F233" s="88"/>
      <c r="G233" s="88"/>
    </row>
    <row r="234" s="54" customFormat="1" customHeight="1" spans="1:7">
      <c r="A234" s="81">
        <v>2013904</v>
      </c>
      <c r="B234" s="81" t="s">
        <v>176</v>
      </c>
      <c r="C234" s="123"/>
      <c r="D234" s="123"/>
      <c r="E234" s="91">
        <v>3923</v>
      </c>
      <c r="F234" s="88"/>
      <c r="G234" s="88">
        <v>1.53362001563722</v>
      </c>
    </row>
    <row r="235" s="54" customFormat="1" customHeight="1" spans="1:7">
      <c r="A235" s="81">
        <v>2013950</v>
      </c>
      <c r="B235" s="81" t="s">
        <v>90</v>
      </c>
      <c r="C235" s="123"/>
      <c r="D235" s="123"/>
      <c r="E235" s="91">
        <v>54</v>
      </c>
      <c r="F235" s="88"/>
      <c r="G235" s="88"/>
    </row>
    <row r="236" s="54" customFormat="1" customHeight="1" spans="1:7">
      <c r="A236" s="81">
        <v>2013999</v>
      </c>
      <c r="B236" s="81" t="s">
        <v>206</v>
      </c>
      <c r="C236" s="155"/>
      <c r="D236" s="155"/>
      <c r="E236" s="158">
        <v>6</v>
      </c>
      <c r="F236" s="88"/>
      <c r="G236" s="88"/>
    </row>
    <row r="237" s="54" customFormat="1" customHeight="1" spans="1:7">
      <c r="A237" s="81">
        <v>20140</v>
      </c>
      <c r="B237" s="156" t="s">
        <v>207</v>
      </c>
      <c r="C237" s="146">
        <v>91</v>
      </c>
      <c r="D237" s="146">
        <v>161</v>
      </c>
      <c r="E237" s="122">
        <f>SUM(E238:E243)</f>
        <v>155</v>
      </c>
      <c r="F237" s="87">
        <f>E237/D237</f>
        <v>0.962732919254658</v>
      </c>
      <c r="G237" s="87">
        <v>1.2109375</v>
      </c>
    </row>
    <row r="238" s="54" customFormat="1" customHeight="1" spans="1:7">
      <c r="A238" s="81">
        <v>2014001</v>
      </c>
      <c r="B238" s="81" t="s">
        <v>81</v>
      </c>
      <c r="C238" s="157"/>
      <c r="D238" s="157"/>
      <c r="E238" s="159">
        <v>80</v>
      </c>
      <c r="F238" s="88"/>
      <c r="G238" s="88">
        <v>0.919540229885057</v>
      </c>
    </row>
    <row r="239" s="54" customFormat="1" customHeight="1" spans="1:7">
      <c r="A239" s="81">
        <v>2014002</v>
      </c>
      <c r="B239" s="81" t="s">
        <v>82</v>
      </c>
      <c r="C239" s="123"/>
      <c r="D239" s="123"/>
      <c r="E239" s="91"/>
      <c r="F239" s="88"/>
      <c r="G239" s="88">
        <v>0</v>
      </c>
    </row>
    <row r="240" s="54" customFormat="1" customHeight="1" spans="1:7">
      <c r="A240" s="81">
        <v>2014003</v>
      </c>
      <c r="B240" s="81" t="s">
        <v>83</v>
      </c>
      <c r="C240" s="123"/>
      <c r="D240" s="123"/>
      <c r="E240" s="91"/>
      <c r="F240" s="88"/>
      <c r="G240" s="88"/>
    </row>
    <row r="241" s="54" customFormat="1" customHeight="1" spans="1:7">
      <c r="A241" s="81">
        <v>2014004</v>
      </c>
      <c r="B241" s="81" t="s">
        <v>208</v>
      </c>
      <c r="C241" s="123"/>
      <c r="D241" s="123"/>
      <c r="E241" s="91">
        <v>41</v>
      </c>
      <c r="F241" s="88"/>
      <c r="G241" s="88">
        <v>1.41379310344828</v>
      </c>
    </row>
    <row r="242" s="54" customFormat="1" customHeight="1" spans="1:7">
      <c r="A242" s="81">
        <v>2014050</v>
      </c>
      <c r="B242" s="81" t="s">
        <v>90</v>
      </c>
      <c r="C242" s="123"/>
      <c r="D242" s="123"/>
      <c r="E242" s="91"/>
      <c r="F242" s="88"/>
      <c r="G242" s="88"/>
    </row>
    <row r="243" s="54" customFormat="1" customHeight="1" spans="1:7">
      <c r="A243" s="81">
        <v>2014099</v>
      </c>
      <c r="B243" s="81" t="s">
        <v>209</v>
      </c>
      <c r="C243" s="123"/>
      <c r="D243" s="123"/>
      <c r="E243" s="91">
        <v>34</v>
      </c>
      <c r="F243" s="88"/>
      <c r="G243" s="88">
        <v>4.25</v>
      </c>
    </row>
    <row r="244" s="54" customFormat="1" customHeight="1" spans="1:7">
      <c r="A244" s="81">
        <v>20141</v>
      </c>
      <c r="B244" s="121" t="s">
        <v>210</v>
      </c>
      <c r="C244" s="124">
        <v>80</v>
      </c>
      <c r="D244" s="124">
        <v>68</v>
      </c>
      <c r="E244" s="122">
        <f>E245+E246+E247+E248+E249</f>
        <v>68</v>
      </c>
      <c r="F244" s="87"/>
      <c r="G244" s="87"/>
    </row>
    <row r="245" s="54" customFormat="1" customHeight="1" spans="1:7">
      <c r="A245" s="81">
        <v>2014101</v>
      </c>
      <c r="B245" s="81" t="s">
        <v>81</v>
      </c>
      <c r="C245" s="123"/>
      <c r="D245" s="123"/>
      <c r="E245" s="91"/>
      <c r="F245" s="88"/>
      <c r="G245" s="88"/>
    </row>
    <row r="246" s="54" customFormat="1" customHeight="1" spans="1:7">
      <c r="A246" s="81">
        <v>2014102</v>
      </c>
      <c r="B246" s="81" t="s">
        <v>82</v>
      </c>
      <c r="C246" s="123"/>
      <c r="D246" s="123"/>
      <c r="E246" s="91"/>
      <c r="F246" s="88"/>
      <c r="G246" s="88"/>
    </row>
    <row r="247" s="54" customFormat="1" customHeight="1" spans="1:7">
      <c r="A247" s="81">
        <v>2014103</v>
      </c>
      <c r="B247" s="81" t="s">
        <v>83</v>
      </c>
      <c r="C247" s="123"/>
      <c r="D247" s="123"/>
      <c r="E247" s="91"/>
      <c r="F247" s="88"/>
      <c r="G247" s="88"/>
    </row>
    <row r="248" s="54" customFormat="1" customHeight="1" spans="1:7">
      <c r="A248" s="81">
        <v>2014150</v>
      </c>
      <c r="B248" s="81" t="s">
        <v>90</v>
      </c>
      <c r="C248" s="123"/>
      <c r="D248" s="123"/>
      <c r="E248" s="91">
        <v>68</v>
      </c>
      <c r="F248" s="88"/>
      <c r="G248" s="88"/>
    </row>
    <row r="249" s="54" customFormat="1" customHeight="1" spans="1:7">
      <c r="A249" s="81">
        <v>2014199</v>
      </c>
      <c r="B249" s="81" t="s">
        <v>211</v>
      </c>
      <c r="C249" s="123"/>
      <c r="D249" s="123"/>
      <c r="E249" s="91"/>
      <c r="F249" s="88"/>
      <c r="G249" s="88"/>
    </row>
    <row r="250" s="54" customFormat="1" customHeight="1" spans="1:7">
      <c r="A250" s="81">
        <v>20199</v>
      </c>
      <c r="B250" s="121" t="s">
        <v>212</v>
      </c>
      <c r="C250" s="124">
        <v>18</v>
      </c>
      <c r="D250" s="124">
        <v>67</v>
      </c>
      <c r="E250" s="122">
        <f>SUM(E251:E252)</f>
        <v>38</v>
      </c>
      <c r="F250" s="87">
        <f>E250/D250</f>
        <v>0.567164179104478</v>
      </c>
      <c r="G250" s="87">
        <v>0.95</v>
      </c>
    </row>
    <row r="251" s="54" customFormat="1" customHeight="1" spans="1:7">
      <c r="A251" s="81">
        <v>2019901</v>
      </c>
      <c r="B251" s="81" t="s">
        <v>213</v>
      </c>
      <c r="C251" s="123"/>
      <c r="D251" s="123"/>
      <c r="E251" s="91"/>
      <c r="F251" s="88"/>
      <c r="G251" s="88"/>
    </row>
    <row r="252" s="54" customFormat="1" customHeight="1" spans="1:7">
      <c r="A252" s="81">
        <v>2019999</v>
      </c>
      <c r="B252" s="81" t="s">
        <v>214</v>
      </c>
      <c r="C252" s="123"/>
      <c r="D252" s="123"/>
      <c r="E252" s="91">
        <v>38</v>
      </c>
      <c r="F252" s="88"/>
      <c r="G252" s="88">
        <v>0.95</v>
      </c>
    </row>
    <row r="253" s="54" customFormat="1" customHeight="1" spans="1:7">
      <c r="A253" s="81">
        <v>202</v>
      </c>
      <c r="B253" s="121" t="s">
        <v>215</v>
      </c>
      <c r="C253" s="123"/>
      <c r="D253" s="123"/>
      <c r="E253" s="91"/>
      <c r="F253" s="88"/>
      <c r="G253" s="88"/>
    </row>
    <row r="254" s="54" customFormat="1" customHeight="1" spans="1:7">
      <c r="A254" s="81">
        <v>20201</v>
      </c>
      <c r="B254" s="121" t="s">
        <v>216</v>
      </c>
      <c r="C254" s="123"/>
      <c r="D254" s="123"/>
      <c r="E254" s="91"/>
      <c r="F254" s="88"/>
      <c r="G254" s="88"/>
    </row>
    <row r="255" s="54" customFormat="1" customHeight="1" spans="1:7">
      <c r="A255" s="81">
        <v>2020101</v>
      </c>
      <c r="B255" s="81" t="s">
        <v>81</v>
      </c>
      <c r="C255" s="123"/>
      <c r="D255" s="123"/>
      <c r="E255" s="91"/>
      <c r="F255" s="88"/>
      <c r="G255" s="88"/>
    </row>
    <row r="256" s="54" customFormat="1" customHeight="1" spans="1:7">
      <c r="A256" s="81">
        <v>2020102</v>
      </c>
      <c r="B256" s="81" t="s">
        <v>82</v>
      </c>
      <c r="C256" s="123"/>
      <c r="D256" s="123"/>
      <c r="E256" s="91"/>
      <c r="F256" s="88"/>
      <c r="G256" s="88"/>
    </row>
    <row r="257" s="54" customFormat="1" customHeight="1" spans="1:7">
      <c r="A257" s="81">
        <v>2020103</v>
      </c>
      <c r="B257" s="81" t="s">
        <v>83</v>
      </c>
      <c r="C257" s="123"/>
      <c r="D257" s="123"/>
      <c r="E257" s="91"/>
      <c r="F257" s="88"/>
      <c r="G257" s="88"/>
    </row>
    <row r="258" s="54" customFormat="1" customHeight="1" spans="1:7">
      <c r="A258" s="81">
        <v>2020104</v>
      </c>
      <c r="B258" s="81" t="s">
        <v>176</v>
      </c>
      <c r="C258" s="123"/>
      <c r="D258" s="123"/>
      <c r="E258" s="91"/>
      <c r="F258" s="88"/>
      <c r="G258" s="88"/>
    </row>
    <row r="259" s="54" customFormat="1" customHeight="1" spans="1:7">
      <c r="A259" s="81">
        <v>2020150</v>
      </c>
      <c r="B259" s="81" t="s">
        <v>90</v>
      </c>
      <c r="C259" s="123"/>
      <c r="D259" s="123"/>
      <c r="E259" s="91"/>
      <c r="F259" s="88"/>
      <c r="G259" s="88"/>
    </row>
    <row r="260" s="54" customFormat="1" customHeight="1" spans="1:7">
      <c r="A260" s="81">
        <v>2020199</v>
      </c>
      <c r="B260" s="81" t="s">
        <v>217</v>
      </c>
      <c r="C260" s="123"/>
      <c r="D260" s="123"/>
      <c r="E260" s="91"/>
      <c r="F260" s="88"/>
      <c r="G260" s="88"/>
    </row>
    <row r="261" s="54" customFormat="1" customHeight="1" spans="1:7">
      <c r="A261" s="81">
        <v>20202</v>
      </c>
      <c r="B261" s="121" t="s">
        <v>218</v>
      </c>
      <c r="C261" s="123"/>
      <c r="D261" s="123"/>
      <c r="E261" s="91"/>
      <c r="F261" s="88"/>
      <c r="G261" s="88"/>
    </row>
    <row r="262" s="54" customFormat="1" customHeight="1" spans="1:7">
      <c r="A262" s="81">
        <v>2020201</v>
      </c>
      <c r="B262" s="81" t="s">
        <v>219</v>
      </c>
      <c r="C262" s="123"/>
      <c r="D262" s="123"/>
      <c r="E262" s="91"/>
      <c r="F262" s="88"/>
      <c r="G262" s="88"/>
    </row>
    <row r="263" s="54" customFormat="1" customHeight="1" spans="1:7">
      <c r="A263" s="81">
        <v>2020202</v>
      </c>
      <c r="B263" s="81" t="s">
        <v>220</v>
      </c>
      <c r="C263" s="123"/>
      <c r="D263" s="123"/>
      <c r="E263" s="91"/>
      <c r="F263" s="88"/>
      <c r="G263" s="88"/>
    </row>
    <row r="264" s="54" customFormat="1" customHeight="1" spans="1:7">
      <c r="A264" s="81">
        <v>20203</v>
      </c>
      <c r="B264" s="121" t="s">
        <v>221</v>
      </c>
      <c r="C264" s="123"/>
      <c r="D264" s="123"/>
      <c r="E264" s="91"/>
      <c r="F264" s="88"/>
      <c r="G264" s="88"/>
    </row>
    <row r="265" s="54" customFormat="1" customHeight="1" spans="1:7">
      <c r="A265" s="81">
        <v>2020304</v>
      </c>
      <c r="B265" s="81" t="s">
        <v>222</v>
      </c>
      <c r="C265" s="123"/>
      <c r="D265" s="123"/>
      <c r="E265" s="91"/>
      <c r="F265" s="88"/>
      <c r="G265" s="88"/>
    </row>
    <row r="266" s="54" customFormat="1" customHeight="1" spans="1:7">
      <c r="A266" s="81">
        <v>2020306</v>
      </c>
      <c r="B266" s="81" t="s">
        <v>223</v>
      </c>
      <c r="C266" s="123"/>
      <c r="D266" s="123"/>
      <c r="E266" s="91"/>
      <c r="F266" s="88"/>
      <c r="G266" s="88"/>
    </row>
    <row r="267" s="54" customFormat="1" customHeight="1" spans="1:7">
      <c r="A267" s="81">
        <v>20204</v>
      </c>
      <c r="B267" s="121" t="s">
        <v>224</v>
      </c>
      <c r="C267" s="123"/>
      <c r="D267" s="123"/>
      <c r="E267" s="91"/>
      <c r="F267" s="88"/>
      <c r="G267" s="88"/>
    </row>
    <row r="268" s="54" customFormat="1" customHeight="1" spans="1:7">
      <c r="A268" s="81">
        <v>2020401</v>
      </c>
      <c r="B268" s="81" t="s">
        <v>225</v>
      </c>
      <c r="C268" s="123"/>
      <c r="D268" s="123"/>
      <c r="E268" s="91"/>
      <c r="F268" s="88"/>
      <c r="G268" s="88"/>
    </row>
    <row r="269" s="54" customFormat="1" customHeight="1" spans="1:7">
      <c r="A269" s="81">
        <v>2020402</v>
      </c>
      <c r="B269" s="81" t="s">
        <v>226</v>
      </c>
      <c r="C269" s="123"/>
      <c r="D269" s="123"/>
      <c r="E269" s="91"/>
      <c r="F269" s="88"/>
      <c r="G269" s="88"/>
    </row>
    <row r="270" s="54" customFormat="1" customHeight="1" spans="1:7">
      <c r="A270" s="81">
        <v>2020403</v>
      </c>
      <c r="B270" s="81" t="s">
        <v>227</v>
      </c>
      <c r="C270" s="123"/>
      <c r="D270" s="123"/>
      <c r="E270" s="91"/>
      <c r="F270" s="88"/>
      <c r="G270" s="88"/>
    </row>
    <row r="271" s="54" customFormat="1" customHeight="1" spans="1:7">
      <c r="A271" s="81">
        <v>2020404</v>
      </c>
      <c r="B271" s="81" t="s">
        <v>228</v>
      </c>
      <c r="C271" s="123"/>
      <c r="D271" s="123"/>
      <c r="E271" s="91"/>
      <c r="F271" s="88"/>
      <c r="G271" s="88"/>
    </row>
    <row r="272" s="54" customFormat="1" customHeight="1" spans="1:7">
      <c r="A272" s="81">
        <v>2020499</v>
      </c>
      <c r="B272" s="81" t="s">
        <v>229</v>
      </c>
      <c r="C272" s="123"/>
      <c r="D272" s="123"/>
      <c r="E272" s="91"/>
      <c r="F272" s="88"/>
      <c r="G272" s="88"/>
    </row>
    <row r="273" s="54" customFormat="1" customHeight="1" spans="1:7">
      <c r="A273" s="81">
        <v>20205</v>
      </c>
      <c r="B273" s="121" t="s">
        <v>230</v>
      </c>
      <c r="C273" s="123"/>
      <c r="D273" s="123"/>
      <c r="E273" s="91"/>
      <c r="F273" s="88"/>
      <c r="G273" s="88"/>
    </row>
    <row r="274" s="54" customFormat="1" customHeight="1" spans="1:7">
      <c r="A274" s="81">
        <v>2020503</v>
      </c>
      <c r="B274" s="81" t="s">
        <v>231</v>
      </c>
      <c r="C274" s="123"/>
      <c r="D274" s="123"/>
      <c r="E274" s="91"/>
      <c r="F274" s="88"/>
      <c r="G274" s="88"/>
    </row>
    <row r="275" s="54" customFormat="1" customHeight="1" spans="1:7">
      <c r="A275" s="81">
        <v>2020504</v>
      </c>
      <c r="B275" s="81" t="s">
        <v>232</v>
      </c>
      <c r="C275" s="123"/>
      <c r="D275" s="123"/>
      <c r="E275" s="91"/>
      <c r="F275" s="88"/>
      <c r="G275" s="88"/>
    </row>
    <row r="276" s="54" customFormat="1" customHeight="1" spans="1:7">
      <c r="A276" s="81">
        <v>2020505</v>
      </c>
      <c r="B276" s="81" t="s">
        <v>233</v>
      </c>
      <c r="C276" s="123"/>
      <c r="D276" s="123"/>
      <c r="E276" s="91"/>
      <c r="F276" s="88"/>
      <c r="G276" s="88"/>
    </row>
    <row r="277" s="54" customFormat="1" customHeight="1" spans="1:7">
      <c r="A277" s="81">
        <v>2020599</v>
      </c>
      <c r="B277" s="81" t="s">
        <v>234</v>
      </c>
      <c r="C277" s="123"/>
      <c r="D277" s="123"/>
      <c r="E277" s="91"/>
      <c r="F277" s="88"/>
      <c r="G277" s="88"/>
    </row>
    <row r="278" s="54" customFormat="1" customHeight="1" spans="1:7">
      <c r="A278" s="81">
        <v>20206</v>
      </c>
      <c r="B278" s="121" t="s">
        <v>235</v>
      </c>
      <c r="C278" s="123"/>
      <c r="D278" s="123"/>
      <c r="E278" s="91"/>
      <c r="F278" s="88"/>
      <c r="G278" s="88"/>
    </row>
    <row r="279" s="54" customFormat="1" customHeight="1" spans="1:7">
      <c r="A279" s="81">
        <v>2020601</v>
      </c>
      <c r="B279" s="81" t="s">
        <v>236</v>
      </c>
      <c r="C279" s="123"/>
      <c r="D279" s="123"/>
      <c r="E279" s="91"/>
      <c r="F279" s="88"/>
      <c r="G279" s="88"/>
    </row>
    <row r="280" s="54" customFormat="1" customHeight="1" spans="1:7">
      <c r="A280" s="81">
        <v>20207</v>
      </c>
      <c r="B280" s="121" t="s">
        <v>237</v>
      </c>
      <c r="C280" s="123"/>
      <c r="D280" s="123"/>
      <c r="E280" s="91"/>
      <c r="F280" s="88"/>
      <c r="G280" s="88"/>
    </row>
    <row r="281" s="54" customFormat="1" customHeight="1" spans="1:7">
      <c r="A281" s="81">
        <v>2020701</v>
      </c>
      <c r="B281" s="81" t="s">
        <v>238</v>
      </c>
      <c r="C281" s="123"/>
      <c r="D281" s="123"/>
      <c r="E281" s="91"/>
      <c r="F281" s="88"/>
      <c r="G281" s="88"/>
    </row>
    <row r="282" s="54" customFormat="1" customHeight="1" spans="1:7">
      <c r="A282" s="81">
        <v>2020702</v>
      </c>
      <c r="B282" s="81" t="s">
        <v>239</v>
      </c>
      <c r="C282" s="123"/>
      <c r="D282" s="123"/>
      <c r="E282" s="91"/>
      <c r="F282" s="88"/>
      <c r="G282" s="88"/>
    </row>
    <row r="283" s="54" customFormat="1" customHeight="1" spans="1:7">
      <c r="A283" s="81">
        <v>2020703</v>
      </c>
      <c r="B283" s="81" t="s">
        <v>240</v>
      </c>
      <c r="C283" s="123"/>
      <c r="D283" s="123"/>
      <c r="E283" s="91"/>
      <c r="F283" s="88"/>
      <c r="G283" s="88"/>
    </row>
    <row r="284" s="54" customFormat="1" customHeight="1" spans="1:7">
      <c r="A284" s="81">
        <v>2020799</v>
      </c>
      <c r="B284" s="81" t="s">
        <v>241</v>
      </c>
      <c r="C284" s="123"/>
      <c r="D284" s="123"/>
      <c r="E284" s="91"/>
      <c r="F284" s="88"/>
      <c r="G284" s="88"/>
    </row>
    <row r="285" s="54" customFormat="1" customHeight="1" spans="1:7">
      <c r="A285" s="81">
        <v>20208</v>
      </c>
      <c r="B285" s="121" t="s">
        <v>242</v>
      </c>
      <c r="C285" s="123"/>
      <c r="D285" s="123"/>
      <c r="E285" s="91"/>
      <c r="F285" s="88"/>
      <c r="G285" s="88"/>
    </row>
    <row r="286" s="54" customFormat="1" customHeight="1" spans="1:7">
      <c r="A286" s="81">
        <v>2020801</v>
      </c>
      <c r="B286" s="81" t="s">
        <v>81</v>
      </c>
      <c r="C286" s="123"/>
      <c r="D286" s="123"/>
      <c r="E286" s="91"/>
      <c r="F286" s="88"/>
      <c r="G286" s="88"/>
    </row>
    <row r="287" s="54" customFormat="1" customHeight="1" spans="1:7">
      <c r="A287" s="81">
        <v>2020802</v>
      </c>
      <c r="B287" s="81" t="s">
        <v>82</v>
      </c>
      <c r="C287" s="123"/>
      <c r="D287" s="123"/>
      <c r="E287" s="91"/>
      <c r="F287" s="88"/>
      <c r="G287" s="88"/>
    </row>
    <row r="288" s="54" customFormat="1" customHeight="1" spans="1:7">
      <c r="A288" s="81">
        <v>2020803</v>
      </c>
      <c r="B288" s="81" t="s">
        <v>83</v>
      </c>
      <c r="C288" s="123"/>
      <c r="D288" s="123"/>
      <c r="E288" s="91"/>
      <c r="F288" s="88"/>
      <c r="G288" s="88"/>
    </row>
    <row r="289" s="54" customFormat="1" customHeight="1" spans="1:7">
      <c r="A289" s="81">
        <v>2020850</v>
      </c>
      <c r="B289" s="81" t="s">
        <v>90</v>
      </c>
      <c r="C289" s="123"/>
      <c r="D289" s="123"/>
      <c r="E289" s="91"/>
      <c r="F289" s="88"/>
      <c r="G289" s="88"/>
    </row>
    <row r="290" s="54" customFormat="1" customHeight="1" spans="1:7">
      <c r="A290" s="81">
        <v>2020899</v>
      </c>
      <c r="B290" s="81" t="s">
        <v>243</v>
      </c>
      <c r="C290" s="123"/>
      <c r="D290" s="123"/>
      <c r="E290" s="91"/>
      <c r="F290" s="88"/>
      <c r="G290" s="88"/>
    </row>
    <row r="291" s="54" customFormat="1" customHeight="1" spans="1:7">
      <c r="A291" s="81">
        <v>20299</v>
      </c>
      <c r="B291" s="121" t="s">
        <v>244</v>
      </c>
      <c r="C291" s="123"/>
      <c r="D291" s="123"/>
      <c r="E291" s="91"/>
      <c r="F291" s="88"/>
      <c r="G291" s="88"/>
    </row>
    <row r="292" s="54" customFormat="1" customHeight="1" spans="1:7">
      <c r="A292" s="81">
        <v>2029999</v>
      </c>
      <c r="B292" s="81" t="s">
        <v>245</v>
      </c>
      <c r="C292" s="123"/>
      <c r="D292" s="123"/>
      <c r="E292" s="91"/>
      <c r="F292" s="88"/>
      <c r="G292" s="88"/>
    </row>
    <row r="293" s="54" customFormat="1" customHeight="1" spans="1:7">
      <c r="A293" s="81">
        <v>203</v>
      </c>
      <c r="B293" s="121" t="s">
        <v>246</v>
      </c>
      <c r="C293" s="146">
        <f>SUM(C294,C298,C300,C302,C310)</f>
        <v>30</v>
      </c>
      <c r="D293" s="146">
        <f>SUM(D294,D298,D300,D302,D310)</f>
        <v>27</v>
      </c>
      <c r="E293" s="122">
        <f>SUM(E294,E298,E300,E302,E310)</f>
        <v>25</v>
      </c>
      <c r="F293" s="87">
        <f>E293/D293</f>
        <v>0.925925925925926</v>
      </c>
      <c r="G293" s="87">
        <v>0.0909090909090909</v>
      </c>
    </row>
    <row r="294" s="54" customFormat="1" customHeight="1" spans="1:7">
      <c r="A294" s="81">
        <v>20301</v>
      </c>
      <c r="B294" s="121" t="s">
        <v>247</v>
      </c>
      <c r="C294" s="123"/>
      <c r="D294" s="123"/>
      <c r="E294" s="91"/>
      <c r="F294" s="88"/>
      <c r="G294" s="88"/>
    </row>
    <row r="295" s="54" customFormat="1" customHeight="1" spans="1:7">
      <c r="A295" s="81">
        <v>2030101</v>
      </c>
      <c r="B295" s="81" t="s">
        <v>248</v>
      </c>
      <c r="C295" s="123"/>
      <c r="D295" s="123"/>
      <c r="E295" s="91"/>
      <c r="F295" s="88"/>
      <c r="G295" s="88"/>
    </row>
    <row r="296" s="54" customFormat="1" customHeight="1" spans="1:7">
      <c r="A296" s="81">
        <v>2030102</v>
      </c>
      <c r="B296" s="81" t="s">
        <v>249</v>
      </c>
      <c r="C296" s="123"/>
      <c r="D296" s="123"/>
      <c r="E296" s="91"/>
      <c r="F296" s="88"/>
      <c r="G296" s="88"/>
    </row>
    <row r="297" s="54" customFormat="1" customHeight="1" spans="1:7">
      <c r="A297" s="81">
        <v>2030199</v>
      </c>
      <c r="B297" s="81" t="s">
        <v>250</v>
      </c>
      <c r="C297" s="123"/>
      <c r="D297" s="123"/>
      <c r="E297" s="91"/>
      <c r="F297" s="88"/>
      <c r="G297" s="88"/>
    </row>
    <row r="298" s="54" customFormat="1" customHeight="1" spans="1:7">
      <c r="A298" s="81">
        <v>20304</v>
      </c>
      <c r="B298" s="121" t="s">
        <v>251</v>
      </c>
      <c r="C298" s="123"/>
      <c r="D298" s="123"/>
      <c r="E298" s="91"/>
      <c r="F298" s="88"/>
      <c r="G298" s="88"/>
    </row>
    <row r="299" s="54" customFormat="1" customHeight="1" spans="1:7">
      <c r="A299" s="81">
        <v>2030401</v>
      </c>
      <c r="B299" s="81" t="s">
        <v>252</v>
      </c>
      <c r="C299" s="123"/>
      <c r="D299" s="123"/>
      <c r="E299" s="91"/>
      <c r="F299" s="88"/>
      <c r="G299" s="88"/>
    </row>
    <row r="300" s="54" customFormat="1" customHeight="1" spans="1:7">
      <c r="A300" s="81">
        <v>20305</v>
      </c>
      <c r="B300" s="121" t="s">
        <v>253</v>
      </c>
      <c r="C300" s="123"/>
      <c r="D300" s="123"/>
      <c r="E300" s="91"/>
      <c r="F300" s="88"/>
      <c r="G300" s="88"/>
    </row>
    <row r="301" s="54" customFormat="1" customHeight="1" spans="1:7">
      <c r="A301" s="81">
        <v>2030501</v>
      </c>
      <c r="B301" s="81" t="s">
        <v>254</v>
      </c>
      <c r="C301" s="123"/>
      <c r="D301" s="123"/>
      <c r="E301" s="91"/>
      <c r="F301" s="88"/>
      <c r="G301" s="88"/>
    </row>
    <row r="302" s="54" customFormat="1" customHeight="1" spans="1:7">
      <c r="A302" s="81">
        <v>20306</v>
      </c>
      <c r="B302" s="121" t="s">
        <v>255</v>
      </c>
      <c r="C302" s="124">
        <v>30</v>
      </c>
      <c r="D302" s="124">
        <v>27</v>
      </c>
      <c r="E302" s="122">
        <f>SUM(E303:E309)</f>
        <v>25</v>
      </c>
      <c r="F302" s="87">
        <f>E302/D302</f>
        <v>0.925925925925926</v>
      </c>
      <c r="G302" s="87">
        <v>0.0909090909090909</v>
      </c>
    </row>
    <row r="303" s="54" customFormat="1" customHeight="1" spans="1:7">
      <c r="A303" s="81">
        <v>2030601</v>
      </c>
      <c r="B303" s="81" t="s">
        <v>256</v>
      </c>
      <c r="C303" s="123"/>
      <c r="D303" s="123"/>
      <c r="E303" s="91"/>
      <c r="F303" s="88"/>
      <c r="G303" s="88"/>
    </row>
    <row r="304" s="54" customFormat="1" customHeight="1" spans="1:7">
      <c r="A304" s="81">
        <v>2030602</v>
      </c>
      <c r="B304" s="81" t="s">
        <v>257</v>
      </c>
      <c r="C304" s="123"/>
      <c r="D304" s="123"/>
      <c r="E304" s="91"/>
      <c r="F304" s="88"/>
      <c r="G304" s="88"/>
    </row>
    <row r="305" s="54" customFormat="1" customHeight="1" spans="1:7">
      <c r="A305" s="81">
        <v>2030603</v>
      </c>
      <c r="B305" s="81" t="s">
        <v>258</v>
      </c>
      <c r="C305" s="123"/>
      <c r="D305" s="123"/>
      <c r="E305" s="91">
        <v>2</v>
      </c>
      <c r="F305" s="88"/>
      <c r="G305" s="88"/>
    </row>
    <row r="306" s="54" customFormat="1" customHeight="1" spans="1:7">
      <c r="A306" s="81">
        <v>2030604</v>
      </c>
      <c r="B306" s="81" t="s">
        <v>259</v>
      </c>
      <c r="C306" s="123"/>
      <c r="D306" s="123"/>
      <c r="E306" s="91"/>
      <c r="F306" s="88"/>
      <c r="G306" s="88"/>
    </row>
    <row r="307" s="54" customFormat="1" customHeight="1" spans="1:7">
      <c r="A307" s="81">
        <v>2030607</v>
      </c>
      <c r="B307" s="81" t="s">
        <v>260</v>
      </c>
      <c r="C307" s="123"/>
      <c r="D307" s="123"/>
      <c r="E307" s="91">
        <v>23</v>
      </c>
      <c r="F307" s="88"/>
      <c r="G307" s="88">
        <v>0.328571428571429</v>
      </c>
    </row>
    <row r="308" s="54" customFormat="1" customHeight="1" spans="1:7">
      <c r="A308" s="81">
        <v>2030608</v>
      </c>
      <c r="B308" s="81" t="s">
        <v>261</v>
      </c>
      <c r="C308" s="123"/>
      <c r="D308" s="123"/>
      <c r="E308" s="91"/>
      <c r="F308" s="88"/>
      <c r="G308" s="88"/>
    </row>
    <row r="309" s="54" customFormat="1" customHeight="1" spans="1:7">
      <c r="A309" s="81">
        <v>2030699</v>
      </c>
      <c r="B309" s="81" t="s">
        <v>262</v>
      </c>
      <c r="C309" s="123"/>
      <c r="D309" s="123"/>
      <c r="E309" s="91"/>
      <c r="F309" s="88"/>
      <c r="G309" s="88">
        <v>0</v>
      </c>
    </row>
    <row r="310" s="54" customFormat="1" customHeight="1" spans="1:7">
      <c r="A310" s="81">
        <v>20399</v>
      </c>
      <c r="B310" s="121" t="s">
        <v>263</v>
      </c>
      <c r="C310" s="123"/>
      <c r="D310" s="123"/>
      <c r="E310" s="91"/>
      <c r="F310" s="88"/>
      <c r="G310" s="88"/>
    </row>
    <row r="311" s="54" customFormat="1" customHeight="1" spans="1:7">
      <c r="A311" s="81">
        <v>2039999</v>
      </c>
      <c r="B311" s="81" t="s">
        <v>264</v>
      </c>
      <c r="C311" s="123"/>
      <c r="D311" s="123"/>
      <c r="E311" s="91"/>
      <c r="F311" s="88"/>
      <c r="G311" s="88"/>
    </row>
    <row r="312" s="54" customFormat="1" customHeight="1" spans="1:7">
      <c r="A312" s="81">
        <v>204</v>
      </c>
      <c r="B312" s="121" t="s">
        <v>265</v>
      </c>
      <c r="C312" s="146">
        <f>SUM(C313,C316,C327,C334,C342,C351,C365,C375,C385,C393,C399)</f>
        <v>2598</v>
      </c>
      <c r="D312" s="146">
        <f>SUM(D313,D316,D327,D334,D342,D351,D365,D375,D385,D393,D399)</f>
        <v>3095</v>
      </c>
      <c r="E312" s="122">
        <f>SUM(E313,E316,E327,E334,E342,E351,E365,E375,E385,E393,E399)</f>
        <v>2506</v>
      </c>
      <c r="F312" s="87">
        <f>E312/D312</f>
        <v>0.809693053311793</v>
      </c>
      <c r="G312" s="87">
        <v>1.32172995780591</v>
      </c>
    </row>
    <row r="313" s="54" customFormat="1" customHeight="1" spans="1:7">
      <c r="A313" s="81">
        <v>20401</v>
      </c>
      <c r="B313" s="121" t="s">
        <v>266</v>
      </c>
      <c r="C313" s="123"/>
      <c r="D313" s="123"/>
      <c r="E313" s="91"/>
      <c r="F313" s="88"/>
      <c r="G313" s="88"/>
    </row>
    <row r="314" s="54" customFormat="1" customHeight="1" spans="1:7">
      <c r="A314" s="81">
        <v>2040101</v>
      </c>
      <c r="B314" s="81" t="s">
        <v>267</v>
      </c>
      <c r="C314" s="123"/>
      <c r="D314" s="123"/>
      <c r="E314" s="91"/>
      <c r="F314" s="88"/>
      <c r="G314" s="88"/>
    </row>
    <row r="315" s="54" customFormat="1" customHeight="1" spans="1:7">
      <c r="A315" s="81">
        <v>2040199</v>
      </c>
      <c r="B315" s="81" t="s">
        <v>268</v>
      </c>
      <c r="C315" s="123"/>
      <c r="D315" s="123"/>
      <c r="E315" s="91"/>
      <c r="F315" s="88"/>
      <c r="G315" s="88"/>
    </row>
    <row r="316" s="54" customFormat="1" customHeight="1" spans="1:7">
      <c r="A316" s="81">
        <v>20402</v>
      </c>
      <c r="B316" s="121" t="s">
        <v>269</v>
      </c>
      <c r="C316" s="124">
        <v>850</v>
      </c>
      <c r="D316" s="124">
        <v>1098</v>
      </c>
      <c r="E316" s="122">
        <f>SUM(E317:E326)</f>
        <v>1017</v>
      </c>
      <c r="F316" s="87">
        <f>E316/D316</f>
        <v>0.926229508196721</v>
      </c>
      <c r="G316" s="87">
        <v>1.23572296476306</v>
      </c>
    </row>
    <row r="317" s="54" customFormat="1" customHeight="1" spans="1:7">
      <c r="A317" s="81">
        <v>2040201</v>
      </c>
      <c r="B317" s="81" t="s">
        <v>81</v>
      </c>
      <c r="C317" s="123"/>
      <c r="D317" s="123"/>
      <c r="E317" s="91"/>
      <c r="F317" s="88"/>
      <c r="G317" s="88"/>
    </row>
    <row r="318" s="54" customFormat="1" customHeight="1" spans="1:7">
      <c r="A318" s="81">
        <v>2040202</v>
      </c>
      <c r="B318" s="81" t="s">
        <v>82</v>
      </c>
      <c r="C318" s="123"/>
      <c r="D318" s="123"/>
      <c r="E318" s="91"/>
      <c r="F318" s="88"/>
      <c r="G318" s="88"/>
    </row>
    <row r="319" s="54" customFormat="1" customHeight="1" spans="1:7">
      <c r="A319" s="81">
        <v>2040203</v>
      </c>
      <c r="B319" s="81" t="s">
        <v>83</v>
      </c>
      <c r="C319" s="123"/>
      <c r="D319" s="123"/>
      <c r="E319" s="91"/>
      <c r="F319" s="88"/>
      <c r="G319" s="88"/>
    </row>
    <row r="320" s="54" customFormat="1" customHeight="1" spans="1:7">
      <c r="A320" s="81">
        <v>2040219</v>
      </c>
      <c r="B320" s="81" t="s">
        <v>122</v>
      </c>
      <c r="C320" s="123"/>
      <c r="D320" s="123"/>
      <c r="E320" s="91"/>
      <c r="F320" s="88"/>
      <c r="G320" s="88"/>
    </row>
    <row r="321" s="54" customFormat="1" customHeight="1" spans="1:7">
      <c r="A321" s="81">
        <v>2040220</v>
      </c>
      <c r="B321" s="81" t="s">
        <v>270</v>
      </c>
      <c r="C321" s="123"/>
      <c r="D321" s="123"/>
      <c r="E321" s="91"/>
      <c r="F321" s="88"/>
      <c r="G321" s="88"/>
    </row>
    <row r="322" s="54" customFormat="1" customHeight="1" spans="1:7">
      <c r="A322" s="81">
        <v>2040221</v>
      </c>
      <c r="B322" s="81" t="s">
        <v>271</v>
      </c>
      <c r="C322" s="123"/>
      <c r="D322" s="123"/>
      <c r="E322" s="91"/>
      <c r="F322" s="88"/>
      <c r="G322" s="88"/>
    </row>
    <row r="323" s="54" customFormat="1" customHeight="1" spans="1:7">
      <c r="A323" s="81">
        <v>2040222</v>
      </c>
      <c r="B323" s="81" t="s">
        <v>272</v>
      </c>
      <c r="C323" s="123"/>
      <c r="D323" s="123"/>
      <c r="E323" s="91"/>
      <c r="F323" s="88"/>
      <c r="G323" s="88"/>
    </row>
    <row r="324" s="54" customFormat="1" customHeight="1" spans="1:7">
      <c r="A324" s="81">
        <v>2040223</v>
      </c>
      <c r="B324" s="81" t="s">
        <v>273</v>
      </c>
      <c r="C324" s="123"/>
      <c r="D324" s="123"/>
      <c r="E324" s="91"/>
      <c r="F324" s="88"/>
      <c r="G324" s="88"/>
    </row>
    <row r="325" s="54" customFormat="1" customHeight="1" spans="1:7">
      <c r="A325" s="81">
        <v>2040250</v>
      </c>
      <c r="B325" s="81" t="s">
        <v>90</v>
      </c>
      <c r="C325" s="123"/>
      <c r="D325" s="123"/>
      <c r="E325" s="91"/>
      <c r="F325" s="88"/>
      <c r="G325" s="88"/>
    </row>
    <row r="326" s="54" customFormat="1" customHeight="1" spans="1:7">
      <c r="A326" s="81">
        <v>2040299</v>
      </c>
      <c r="B326" s="81" t="s">
        <v>274</v>
      </c>
      <c r="C326" s="123"/>
      <c r="D326" s="123"/>
      <c r="E326" s="91">
        <v>1017</v>
      </c>
      <c r="F326" s="88"/>
      <c r="G326" s="88">
        <v>1.23572296476306</v>
      </c>
    </row>
    <row r="327" s="54" customFormat="1" customHeight="1" spans="1:7">
      <c r="A327" s="81">
        <v>20403</v>
      </c>
      <c r="B327" s="121" t="s">
        <v>275</v>
      </c>
      <c r="C327" s="123"/>
      <c r="D327" s="123"/>
      <c r="E327" s="91"/>
      <c r="F327" s="88"/>
      <c r="G327" s="88"/>
    </row>
    <row r="328" s="54" customFormat="1" customHeight="1" spans="1:7">
      <c r="A328" s="81">
        <v>2040301</v>
      </c>
      <c r="B328" s="81" t="s">
        <v>81</v>
      </c>
      <c r="C328" s="123"/>
      <c r="D328" s="123"/>
      <c r="E328" s="91"/>
      <c r="F328" s="88"/>
      <c r="G328" s="88"/>
    </row>
    <row r="329" s="54" customFormat="1" customHeight="1" spans="1:7">
      <c r="A329" s="81">
        <v>2040302</v>
      </c>
      <c r="B329" s="81" t="s">
        <v>82</v>
      </c>
      <c r="C329" s="123"/>
      <c r="D329" s="123"/>
      <c r="E329" s="91"/>
      <c r="F329" s="88"/>
      <c r="G329" s="88"/>
    </row>
    <row r="330" s="54" customFormat="1" customHeight="1" spans="1:7">
      <c r="A330" s="81">
        <v>2040303</v>
      </c>
      <c r="B330" s="81" t="s">
        <v>83</v>
      </c>
      <c r="C330" s="123"/>
      <c r="D330" s="123"/>
      <c r="E330" s="91"/>
      <c r="F330" s="88"/>
      <c r="G330" s="88"/>
    </row>
    <row r="331" s="54" customFormat="1" customHeight="1" spans="1:7">
      <c r="A331" s="81">
        <v>2040304</v>
      </c>
      <c r="B331" s="81" t="s">
        <v>276</v>
      </c>
      <c r="C331" s="123"/>
      <c r="D331" s="123"/>
      <c r="E331" s="91"/>
      <c r="F331" s="88"/>
      <c r="G331" s="88"/>
    </row>
    <row r="332" s="54" customFormat="1" customHeight="1" spans="1:7">
      <c r="A332" s="81">
        <v>2040350</v>
      </c>
      <c r="B332" s="81" t="s">
        <v>90</v>
      </c>
      <c r="C332" s="123"/>
      <c r="D332" s="123"/>
      <c r="E332" s="91"/>
      <c r="F332" s="88"/>
      <c r="G332" s="88"/>
    </row>
    <row r="333" s="54" customFormat="1" customHeight="1" spans="1:7">
      <c r="A333" s="81">
        <v>2040399</v>
      </c>
      <c r="B333" s="81" t="s">
        <v>277</v>
      </c>
      <c r="C333" s="123"/>
      <c r="D333" s="123"/>
      <c r="E333" s="91"/>
      <c r="F333" s="88"/>
      <c r="G333" s="88"/>
    </row>
    <row r="334" s="54" customFormat="1" customHeight="1" spans="1:7">
      <c r="A334" s="81">
        <v>20404</v>
      </c>
      <c r="B334" s="121" t="s">
        <v>278</v>
      </c>
      <c r="C334" s="123"/>
      <c r="D334" s="123"/>
      <c r="E334" s="91"/>
      <c r="F334" s="88"/>
      <c r="G334" s="88"/>
    </row>
    <row r="335" s="54" customFormat="1" customHeight="1" spans="1:7">
      <c r="A335" s="81">
        <v>2040401</v>
      </c>
      <c r="B335" s="81" t="s">
        <v>81</v>
      </c>
      <c r="C335" s="123"/>
      <c r="D335" s="123"/>
      <c r="E335" s="91"/>
      <c r="F335" s="88"/>
      <c r="G335" s="88"/>
    </row>
    <row r="336" s="54" customFormat="1" customHeight="1" spans="1:7">
      <c r="A336" s="81">
        <v>2040402</v>
      </c>
      <c r="B336" s="81" t="s">
        <v>82</v>
      </c>
      <c r="C336" s="123"/>
      <c r="D336" s="123"/>
      <c r="E336" s="91"/>
      <c r="F336" s="88"/>
      <c r="G336" s="88"/>
    </row>
    <row r="337" s="54" customFormat="1" customHeight="1" spans="1:7">
      <c r="A337" s="81">
        <v>2040403</v>
      </c>
      <c r="B337" s="81" t="s">
        <v>83</v>
      </c>
      <c r="C337" s="123"/>
      <c r="D337" s="123"/>
      <c r="E337" s="91"/>
      <c r="F337" s="88"/>
      <c r="G337" s="88"/>
    </row>
    <row r="338" s="54" customFormat="1" customHeight="1" spans="1:7">
      <c r="A338" s="81">
        <v>2040409</v>
      </c>
      <c r="B338" s="81" t="s">
        <v>279</v>
      </c>
      <c r="C338" s="123"/>
      <c r="D338" s="123"/>
      <c r="E338" s="91"/>
      <c r="F338" s="88"/>
      <c r="G338" s="88"/>
    </row>
    <row r="339" s="54" customFormat="1" customHeight="1" spans="1:7">
      <c r="A339" s="81">
        <v>2040410</v>
      </c>
      <c r="B339" s="81" t="s">
        <v>280</v>
      </c>
      <c r="C339" s="123"/>
      <c r="D339" s="123"/>
      <c r="E339" s="91"/>
      <c r="F339" s="88"/>
      <c r="G339" s="88"/>
    </row>
    <row r="340" s="54" customFormat="1" customHeight="1" spans="1:7">
      <c r="A340" s="81">
        <v>2040450</v>
      </c>
      <c r="B340" s="81" t="s">
        <v>90</v>
      </c>
      <c r="C340" s="123"/>
      <c r="D340" s="123"/>
      <c r="E340" s="91"/>
      <c r="F340" s="88"/>
      <c r="G340" s="88"/>
    </row>
    <row r="341" s="54" customFormat="1" customHeight="1" spans="1:7">
      <c r="A341" s="81">
        <v>2040499</v>
      </c>
      <c r="B341" s="81" t="s">
        <v>281</v>
      </c>
      <c r="C341" s="123"/>
      <c r="D341" s="123"/>
      <c r="E341" s="91"/>
      <c r="F341" s="88"/>
      <c r="G341" s="88"/>
    </row>
    <row r="342" s="54" customFormat="1" customHeight="1" spans="1:7">
      <c r="A342" s="81">
        <v>20405</v>
      </c>
      <c r="B342" s="121" t="s">
        <v>282</v>
      </c>
      <c r="C342" s="123"/>
      <c r="D342" s="123"/>
      <c r="E342" s="91"/>
      <c r="F342" s="88"/>
      <c r="G342" s="88"/>
    </row>
    <row r="343" s="54" customFormat="1" customHeight="1" spans="1:7">
      <c r="A343" s="81">
        <v>2040501</v>
      </c>
      <c r="B343" s="81" t="s">
        <v>81</v>
      </c>
      <c r="C343" s="123"/>
      <c r="D343" s="123"/>
      <c r="E343" s="91"/>
      <c r="F343" s="88"/>
      <c r="G343" s="88"/>
    </row>
    <row r="344" s="54" customFormat="1" customHeight="1" spans="1:7">
      <c r="A344" s="81">
        <v>2040502</v>
      </c>
      <c r="B344" s="81" t="s">
        <v>82</v>
      </c>
      <c r="C344" s="123"/>
      <c r="D344" s="123"/>
      <c r="E344" s="91"/>
      <c r="F344" s="88"/>
      <c r="G344" s="88"/>
    </row>
    <row r="345" s="54" customFormat="1" customHeight="1" spans="1:7">
      <c r="A345" s="81">
        <v>2040503</v>
      </c>
      <c r="B345" s="81" t="s">
        <v>83</v>
      </c>
      <c r="C345" s="123"/>
      <c r="D345" s="123"/>
      <c r="E345" s="91"/>
      <c r="F345" s="88"/>
      <c r="G345" s="88"/>
    </row>
    <row r="346" s="54" customFormat="1" customHeight="1" spans="1:7">
      <c r="A346" s="81">
        <v>2040504</v>
      </c>
      <c r="B346" s="81" t="s">
        <v>283</v>
      </c>
      <c r="C346" s="123"/>
      <c r="D346" s="123"/>
      <c r="E346" s="91"/>
      <c r="F346" s="88"/>
      <c r="G346" s="88"/>
    </row>
    <row r="347" s="54" customFormat="1" customHeight="1" spans="1:7">
      <c r="A347" s="81">
        <v>2040505</v>
      </c>
      <c r="B347" s="81" t="s">
        <v>284</v>
      </c>
      <c r="C347" s="123"/>
      <c r="D347" s="123"/>
      <c r="E347" s="91"/>
      <c r="F347" s="88"/>
      <c r="G347" s="88"/>
    </row>
    <row r="348" s="54" customFormat="1" customHeight="1" spans="1:7">
      <c r="A348" s="81">
        <v>2040506</v>
      </c>
      <c r="B348" s="81" t="s">
        <v>285</v>
      </c>
      <c r="C348" s="123"/>
      <c r="D348" s="123"/>
      <c r="E348" s="91"/>
      <c r="F348" s="88"/>
      <c r="G348" s="88"/>
    </row>
    <row r="349" s="54" customFormat="1" customHeight="1" spans="1:7">
      <c r="A349" s="81">
        <v>2040550</v>
      </c>
      <c r="B349" s="81" t="s">
        <v>90</v>
      </c>
      <c r="C349" s="123"/>
      <c r="D349" s="123"/>
      <c r="E349" s="91"/>
      <c r="F349" s="88"/>
      <c r="G349" s="88"/>
    </row>
    <row r="350" s="54" customFormat="1" customHeight="1" spans="1:7">
      <c r="A350" s="81">
        <v>2040599</v>
      </c>
      <c r="B350" s="81" t="s">
        <v>286</v>
      </c>
      <c r="C350" s="123"/>
      <c r="D350" s="123"/>
      <c r="E350" s="91"/>
      <c r="F350" s="88"/>
      <c r="G350" s="88"/>
    </row>
    <row r="351" s="54" customFormat="1" customHeight="1" spans="1:7">
      <c r="A351" s="81">
        <v>20406</v>
      </c>
      <c r="B351" s="121" t="s">
        <v>287</v>
      </c>
      <c r="C351" s="124">
        <v>1630</v>
      </c>
      <c r="D351" s="124">
        <v>1820</v>
      </c>
      <c r="E351" s="122">
        <f>SUM(E352:E364)</f>
        <v>1314</v>
      </c>
      <c r="F351" s="87">
        <f>E351/D351</f>
        <v>0.721978021978022</v>
      </c>
      <c r="G351" s="87">
        <v>1.41594827586207</v>
      </c>
    </row>
    <row r="352" s="54" customFormat="1" customHeight="1" spans="1:7">
      <c r="A352" s="81">
        <v>2040601</v>
      </c>
      <c r="B352" s="81" t="s">
        <v>81</v>
      </c>
      <c r="C352" s="123"/>
      <c r="D352" s="123"/>
      <c r="E352" s="91">
        <v>719</v>
      </c>
      <c r="F352" s="88"/>
      <c r="G352" s="88">
        <v>1.08774583963691</v>
      </c>
    </row>
    <row r="353" s="54" customFormat="1" customHeight="1" spans="1:7">
      <c r="A353" s="81">
        <v>2040602</v>
      </c>
      <c r="B353" s="81" t="s">
        <v>82</v>
      </c>
      <c r="C353" s="123"/>
      <c r="D353" s="123"/>
      <c r="E353" s="91">
        <v>458</v>
      </c>
      <c r="F353" s="88"/>
      <c r="G353" s="88">
        <v>1.7890625</v>
      </c>
    </row>
    <row r="354" s="54" customFormat="1" customHeight="1" spans="1:7">
      <c r="A354" s="81">
        <v>2040603</v>
      </c>
      <c r="B354" s="81" t="s">
        <v>83</v>
      </c>
      <c r="C354" s="123"/>
      <c r="D354" s="123"/>
      <c r="E354" s="91"/>
      <c r="F354" s="88"/>
      <c r="G354" s="88"/>
    </row>
    <row r="355" s="54" customFormat="1" customHeight="1" spans="1:7">
      <c r="A355" s="81">
        <v>2040604</v>
      </c>
      <c r="B355" s="81" t="s">
        <v>288</v>
      </c>
      <c r="C355" s="123"/>
      <c r="D355" s="123"/>
      <c r="E355" s="91">
        <v>29</v>
      </c>
      <c r="F355" s="88"/>
      <c r="G355" s="88">
        <v>7.25</v>
      </c>
    </row>
    <row r="356" s="54" customFormat="1" customHeight="1" spans="1:7">
      <c r="A356" s="81">
        <v>2040605</v>
      </c>
      <c r="B356" s="81" t="s">
        <v>289</v>
      </c>
      <c r="C356" s="123"/>
      <c r="D356" s="123"/>
      <c r="E356" s="91"/>
      <c r="F356" s="88"/>
      <c r="G356" s="88"/>
    </row>
    <row r="357" s="54" customFormat="1" customHeight="1" spans="1:7">
      <c r="A357" s="81">
        <v>2040606</v>
      </c>
      <c r="B357" s="81" t="s">
        <v>290</v>
      </c>
      <c r="C357" s="123"/>
      <c r="D357" s="123"/>
      <c r="E357" s="91">
        <v>2</v>
      </c>
      <c r="F357" s="88"/>
      <c r="G357" s="88"/>
    </row>
    <row r="358" s="54" customFormat="1" customHeight="1" spans="1:7">
      <c r="A358" s="81">
        <v>2040607</v>
      </c>
      <c r="B358" s="81" t="s">
        <v>291</v>
      </c>
      <c r="C358" s="123"/>
      <c r="D358" s="123"/>
      <c r="E358" s="91">
        <v>17</v>
      </c>
      <c r="F358" s="88"/>
      <c r="G358" s="88">
        <v>2.42857142857143</v>
      </c>
    </row>
    <row r="359" s="54" customFormat="1" customHeight="1" spans="1:7">
      <c r="A359" s="81">
        <v>2040608</v>
      </c>
      <c r="B359" s="81" t="s">
        <v>292</v>
      </c>
      <c r="C359" s="123"/>
      <c r="D359" s="123"/>
      <c r="E359" s="91"/>
      <c r="F359" s="88"/>
      <c r="G359" s="88"/>
    </row>
    <row r="360" s="54" customFormat="1" customHeight="1" spans="1:7">
      <c r="A360" s="81">
        <v>2040610</v>
      </c>
      <c r="B360" s="81" t="s">
        <v>293</v>
      </c>
      <c r="C360" s="123"/>
      <c r="D360" s="123"/>
      <c r="E360" s="91">
        <v>89</v>
      </c>
      <c r="F360" s="88"/>
      <c r="G360" s="88"/>
    </row>
    <row r="361" s="54" customFormat="1" customHeight="1" spans="1:7">
      <c r="A361" s="81">
        <v>2040612</v>
      </c>
      <c r="B361" s="81" t="s">
        <v>294</v>
      </c>
      <c r="C361" s="123"/>
      <c r="D361" s="123"/>
      <c r="E361" s="91"/>
      <c r="F361" s="88"/>
      <c r="G361" s="88"/>
    </row>
    <row r="362" s="54" customFormat="1" customHeight="1" spans="1:7">
      <c r="A362" s="81">
        <v>2040613</v>
      </c>
      <c r="B362" s="81" t="s">
        <v>122</v>
      </c>
      <c r="C362" s="123"/>
      <c r="D362" s="123"/>
      <c r="E362" s="91"/>
      <c r="F362" s="88"/>
      <c r="G362" s="88"/>
    </row>
    <row r="363" s="54" customFormat="1" customHeight="1" spans="1:7">
      <c r="A363" s="81">
        <v>2040650</v>
      </c>
      <c r="B363" s="81" t="s">
        <v>90</v>
      </c>
      <c r="C363" s="123"/>
      <c r="D363" s="123"/>
      <c r="E363" s="91"/>
      <c r="F363" s="88"/>
      <c r="G363" s="88"/>
    </row>
    <row r="364" s="54" customFormat="1" customHeight="1" spans="1:7">
      <c r="A364" s="81">
        <v>2040699</v>
      </c>
      <c r="B364" s="81" t="s">
        <v>295</v>
      </c>
      <c r="C364" s="123"/>
      <c r="D364" s="123"/>
      <c r="E364" s="91"/>
      <c r="F364" s="88"/>
      <c r="G364" s="88"/>
    </row>
    <row r="365" s="54" customFormat="1" customHeight="1" spans="1:7">
      <c r="A365" s="81">
        <v>20407</v>
      </c>
      <c r="B365" s="121" t="s">
        <v>296</v>
      </c>
      <c r="C365" s="123"/>
      <c r="D365" s="123"/>
      <c r="E365" s="91"/>
      <c r="F365" s="88"/>
      <c r="G365" s="88"/>
    </row>
    <row r="366" s="54" customFormat="1" customHeight="1" spans="1:7">
      <c r="A366" s="81">
        <v>2040701</v>
      </c>
      <c r="B366" s="81" t="s">
        <v>81</v>
      </c>
      <c r="C366" s="123"/>
      <c r="D366" s="123"/>
      <c r="E366" s="91"/>
      <c r="F366" s="88"/>
      <c r="G366" s="88"/>
    </row>
    <row r="367" s="54" customFormat="1" customHeight="1" spans="1:7">
      <c r="A367" s="81">
        <v>2040702</v>
      </c>
      <c r="B367" s="81" t="s">
        <v>82</v>
      </c>
      <c r="C367" s="123"/>
      <c r="D367" s="123"/>
      <c r="E367" s="91"/>
      <c r="F367" s="88"/>
      <c r="G367" s="88"/>
    </row>
    <row r="368" s="54" customFormat="1" customHeight="1" spans="1:7">
      <c r="A368" s="81">
        <v>2040703</v>
      </c>
      <c r="B368" s="81" t="s">
        <v>83</v>
      </c>
      <c r="C368" s="123"/>
      <c r="D368" s="123"/>
      <c r="E368" s="91"/>
      <c r="F368" s="88"/>
      <c r="G368" s="88"/>
    </row>
    <row r="369" s="54" customFormat="1" customHeight="1" spans="1:7">
      <c r="A369" s="81">
        <v>2040704</v>
      </c>
      <c r="B369" s="81" t="s">
        <v>297</v>
      </c>
      <c r="C369" s="123"/>
      <c r="D369" s="123"/>
      <c r="E369" s="91"/>
      <c r="F369" s="88"/>
      <c r="G369" s="88"/>
    </row>
    <row r="370" s="54" customFormat="1" customHeight="1" spans="1:7">
      <c r="A370" s="81">
        <v>2040705</v>
      </c>
      <c r="B370" s="81" t="s">
        <v>298</v>
      </c>
      <c r="C370" s="123"/>
      <c r="D370" s="123"/>
      <c r="E370" s="91"/>
      <c r="F370" s="88"/>
      <c r="G370" s="88"/>
    </row>
    <row r="371" s="54" customFormat="1" customHeight="1" spans="1:7">
      <c r="A371" s="81">
        <v>2040706</v>
      </c>
      <c r="B371" s="81" t="s">
        <v>299</v>
      </c>
      <c r="C371" s="123"/>
      <c r="D371" s="123"/>
      <c r="E371" s="91"/>
      <c r="F371" s="88"/>
      <c r="G371" s="88"/>
    </row>
    <row r="372" s="54" customFormat="1" customHeight="1" spans="1:7">
      <c r="A372" s="81">
        <v>2040707</v>
      </c>
      <c r="B372" s="81" t="s">
        <v>122</v>
      </c>
      <c r="C372" s="123"/>
      <c r="D372" s="123"/>
      <c r="E372" s="91"/>
      <c r="F372" s="88"/>
      <c r="G372" s="88"/>
    </row>
    <row r="373" s="54" customFormat="1" customHeight="1" spans="1:7">
      <c r="A373" s="81">
        <v>2040750</v>
      </c>
      <c r="B373" s="81" t="s">
        <v>90</v>
      </c>
      <c r="C373" s="123"/>
      <c r="D373" s="123"/>
      <c r="E373" s="91"/>
      <c r="F373" s="88"/>
      <c r="G373" s="88"/>
    </row>
    <row r="374" s="54" customFormat="1" customHeight="1" spans="1:7">
      <c r="A374" s="81">
        <v>2040799</v>
      </c>
      <c r="B374" s="81" t="s">
        <v>300</v>
      </c>
      <c r="C374" s="123"/>
      <c r="D374" s="123"/>
      <c r="E374" s="91"/>
      <c r="F374" s="88"/>
      <c r="G374" s="88"/>
    </row>
    <row r="375" s="54" customFormat="1" customHeight="1" spans="1:7">
      <c r="A375" s="81">
        <v>20408</v>
      </c>
      <c r="B375" s="121" t="s">
        <v>301</v>
      </c>
      <c r="C375" s="123"/>
      <c r="D375" s="123"/>
      <c r="E375" s="91"/>
      <c r="F375" s="88"/>
      <c r="G375" s="88"/>
    </row>
    <row r="376" s="54" customFormat="1" customHeight="1" spans="1:7">
      <c r="A376" s="81">
        <v>2040801</v>
      </c>
      <c r="B376" s="81" t="s">
        <v>81</v>
      </c>
      <c r="C376" s="123"/>
      <c r="D376" s="123"/>
      <c r="E376" s="91"/>
      <c r="F376" s="88"/>
      <c r="G376" s="88"/>
    </row>
    <row r="377" s="54" customFormat="1" customHeight="1" spans="1:7">
      <c r="A377" s="81">
        <v>2040802</v>
      </c>
      <c r="B377" s="81" t="s">
        <v>82</v>
      </c>
      <c r="C377" s="123"/>
      <c r="D377" s="123"/>
      <c r="E377" s="91"/>
      <c r="F377" s="88"/>
      <c r="G377" s="88"/>
    </row>
    <row r="378" s="54" customFormat="1" customHeight="1" spans="1:7">
      <c r="A378" s="81">
        <v>2040803</v>
      </c>
      <c r="B378" s="81" t="s">
        <v>83</v>
      </c>
      <c r="C378" s="123"/>
      <c r="D378" s="123"/>
      <c r="E378" s="91"/>
      <c r="F378" s="88"/>
      <c r="G378" s="88"/>
    </row>
    <row r="379" s="54" customFormat="1" customHeight="1" spans="1:7">
      <c r="A379" s="81">
        <v>2040804</v>
      </c>
      <c r="B379" s="81" t="s">
        <v>302</v>
      </c>
      <c r="C379" s="123"/>
      <c r="D379" s="123"/>
      <c r="E379" s="91"/>
      <c r="F379" s="88"/>
      <c r="G379" s="88"/>
    </row>
    <row r="380" s="54" customFormat="1" customHeight="1" spans="1:7">
      <c r="A380" s="81">
        <v>2040805</v>
      </c>
      <c r="B380" s="81" t="s">
        <v>303</v>
      </c>
      <c r="C380" s="123"/>
      <c r="D380" s="123"/>
      <c r="E380" s="91"/>
      <c r="F380" s="88"/>
      <c r="G380" s="88"/>
    </row>
    <row r="381" s="54" customFormat="1" customHeight="1" spans="1:7">
      <c r="A381" s="81">
        <v>2040806</v>
      </c>
      <c r="B381" s="81" t="s">
        <v>304</v>
      </c>
      <c r="C381" s="123"/>
      <c r="D381" s="123"/>
      <c r="E381" s="91"/>
      <c r="F381" s="88"/>
      <c r="G381" s="88"/>
    </row>
    <row r="382" s="54" customFormat="1" customHeight="1" spans="1:7">
      <c r="A382" s="81">
        <v>2040807</v>
      </c>
      <c r="B382" s="81" t="s">
        <v>122</v>
      </c>
      <c r="C382" s="123"/>
      <c r="D382" s="123"/>
      <c r="E382" s="91"/>
      <c r="F382" s="88"/>
      <c r="G382" s="88"/>
    </row>
    <row r="383" s="54" customFormat="1" customHeight="1" spans="1:7">
      <c r="A383" s="81">
        <v>2040850</v>
      </c>
      <c r="B383" s="81" t="s">
        <v>90</v>
      </c>
      <c r="C383" s="123"/>
      <c r="D383" s="123"/>
      <c r="E383" s="91"/>
      <c r="F383" s="88"/>
      <c r="G383" s="88"/>
    </row>
    <row r="384" s="54" customFormat="1" customHeight="1" spans="1:7">
      <c r="A384" s="81">
        <v>2040899</v>
      </c>
      <c r="B384" s="81" t="s">
        <v>305</v>
      </c>
      <c r="C384" s="123"/>
      <c r="D384" s="123"/>
      <c r="E384" s="91"/>
      <c r="F384" s="88"/>
      <c r="G384" s="88"/>
    </row>
    <row r="385" s="54" customFormat="1" customHeight="1" spans="1:7">
      <c r="A385" s="81">
        <v>20409</v>
      </c>
      <c r="B385" s="121" t="s">
        <v>306</v>
      </c>
      <c r="C385" s="123"/>
      <c r="D385" s="123"/>
      <c r="E385" s="91"/>
      <c r="F385" s="88"/>
      <c r="G385" s="88"/>
    </row>
    <row r="386" s="54" customFormat="1" customHeight="1" spans="1:7">
      <c r="A386" s="81">
        <v>2040901</v>
      </c>
      <c r="B386" s="81" t="s">
        <v>81</v>
      </c>
      <c r="C386" s="123"/>
      <c r="D386" s="123"/>
      <c r="E386" s="91"/>
      <c r="F386" s="88"/>
      <c r="G386" s="88"/>
    </row>
    <row r="387" s="54" customFormat="1" customHeight="1" spans="1:7">
      <c r="A387" s="81">
        <v>2040902</v>
      </c>
      <c r="B387" s="81" t="s">
        <v>82</v>
      </c>
      <c r="C387" s="123"/>
      <c r="D387" s="123"/>
      <c r="E387" s="91"/>
      <c r="F387" s="88"/>
      <c r="G387" s="88"/>
    </row>
    <row r="388" s="54" customFormat="1" customHeight="1" spans="1:7">
      <c r="A388" s="81">
        <v>2040903</v>
      </c>
      <c r="B388" s="81" t="s">
        <v>83</v>
      </c>
      <c r="C388" s="123"/>
      <c r="D388" s="123"/>
      <c r="E388" s="91"/>
      <c r="F388" s="88"/>
      <c r="G388" s="88"/>
    </row>
    <row r="389" s="54" customFormat="1" customHeight="1" spans="1:7">
      <c r="A389" s="81">
        <v>2040904</v>
      </c>
      <c r="B389" s="81" t="s">
        <v>307</v>
      </c>
      <c r="C389" s="123"/>
      <c r="D389" s="123"/>
      <c r="E389" s="91"/>
      <c r="F389" s="88"/>
      <c r="G389" s="88"/>
    </row>
    <row r="390" s="54" customFormat="1" customHeight="1" spans="1:7">
      <c r="A390" s="81">
        <v>2040905</v>
      </c>
      <c r="B390" s="81" t="s">
        <v>308</v>
      </c>
      <c r="C390" s="123"/>
      <c r="D390" s="123"/>
      <c r="E390" s="91"/>
      <c r="F390" s="88"/>
      <c r="G390" s="88"/>
    </row>
    <row r="391" s="54" customFormat="1" customHeight="1" spans="1:7">
      <c r="A391" s="81">
        <v>2040950</v>
      </c>
      <c r="B391" s="81" t="s">
        <v>90</v>
      </c>
      <c r="C391" s="123"/>
      <c r="D391" s="123"/>
      <c r="E391" s="91"/>
      <c r="F391" s="88"/>
      <c r="G391" s="88"/>
    </row>
    <row r="392" s="54" customFormat="1" customHeight="1" spans="1:7">
      <c r="A392" s="81">
        <v>2040999</v>
      </c>
      <c r="B392" s="81" t="s">
        <v>309</v>
      </c>
      <c r="C392" s="123"/>
      <c r="D392" s="123"/>
      <c r="E392" s="91"/>
      <c r="F392" s="88"/>
      <c r="G392" s="88"/>
    </row>
    <row r="393" s="54" customFormat="1" customHeight="1" spans="1:7">
      <c r="A393" s="81">
        <v>20410</v>
      </c>
      <c r="B393" s="121" t="s">
        <v>310</v>
      </c>
      <c r="C393" s="123"/>
      <c r="D393" s="123"/>
      <c r="E393" s="91"/>
      <c r="F393" s="88"/>
      <c r="G393" s="88"/>
    </row>
    <row r="394" s="54" customFormat="1" customHeight="1" spans="1:7">
      <c r="A394" s="81">
        <v>2041001</v>
      </c>
      <c r="B394" s="81" t="s">
        <v>81</v>
      </c>
      <c r="C394" s="123"/>
      <c r="D394" s="123"/>
      <c r="E394" s="91"/>
      <c r="F394" s="88"/>
      <c r="G394" s="88"/>
    </row>
    <row r="395" s="54" customFormat="1" customHeight="1" spans="1:7">
      <c r="A395" s="81">
        <v>2041002</v>
      </c>
      <c r="B395" s="81" t="s">
        <v>82</v>
      </c>
      <c r="C395" s="123"/>
      <c r="D395" s="123"/>
      <c r="E395" s="91"/>
      <c r="F395" s="88"/>
      <c r="G395" s="88"/>
    </row>
    <row r="396" s="54" customFormat="1" customHeight="1" spans="1:7">
      <c r="A396" s="81">
        <v>2041006</v>
      </c>
      <c r="B396" s="81" t="s">
        <v>122</v>
      </c>
      <c r="C396" s="123"/>
      <c r="D396" s="123"/>
      <c r="E396" s="91"/>
      <c r="F396" s="88"/>
      <c r="G396" s="88"/>
    </row>
    <row r="397" s="54" customFormat="1" customHeight="1" spans="1:7">
      <c r="A397" s="81">
        <v>2041007</v>
      </c>
      <c r="B397" s="81" t="s">
        <v>311</v>
      </c>
      <c r="C397" s="123"/>
      <c r="D397" s="123"/>
      <c r="E397" s="91"/>
      <c r="F397" s="88"/>
      <c r="G397" s="88"/>
    </row>
    <row r="398" s="54" customFormat="1" customHeight="1" spans="1:7">
      <c r="A398" s="81">
        <v>2041099</v>
      </c>
      <c r="B398" s="81" t="s">
        <v>312</v>
      </c>
      <c r="C398" s="123"/>
      <c r="D398" s="123"/>
      <c r="E398" s="91"/>
      <c r="F398" s="88"/>
      <c r="G398" s="88"/>
    </row>
    <row r="399" s="54" customFormat="1" customHeight="1" spans="1:7">
      <c r="A399" s="81">
        <v>20499</v>
      </c>
      <c r="B399" s="121" t="s">
        <v>313</v>
      </c>
      <c r="C399" s="124">
        <v>118</v>
      </c>
      <c r="D399" s="124">
        <v>177</v>
      </c>
      <c r="E399" s="122">
        <f>SUM(E400:E401)</f>
        <v>175</v>
      </c>
      <c r="F399" s="87">
        <f t="shared" ref="F399:F403" si="1">E399/D399</f>
        <v>0.988700564971751</v>
      </c>
      <c r="G399" s="87">
        <v>1.20689655172414</v>
      </c>
    </row>
    <row r="400" s="54" customFormat="1" customHeight="1" spans="1:7">
      <c r="A400" s="81">
        <v>2049902</v>
      </c>
      <c r="B400" s="81" t="s">
        <v>314</v>
      </c>
      <c r="C400" s="123"/>
      <c r="D400" s="123"/>
      <c r="E400" s="91"/>
      <c r="F400" s="88"/>
      <c r="G400" s="88"/>
    </row>
    <row r="401" s="54" customFormat="1" customHeight="1" spans="1:7">
      <c r="A401" s="81">
        <v>2049999</v>
      </c>
      <c r="B401" s="81" t="s">
        <v>315</v>
      </c>
      <c r="C401" s="123"/>
      <c r="D401" s="123"/>
      <c r="E401" s="91">
        <v>175</v>
      </c>
      <c r="F401" s="88"/>
      <c r="G401" s="88">
        <v>1.20689655172414</v>
      </c>
    </row>
    <row r="402" s="54" customFormat="1" customHeight="1" spans="1:7">
      <c r="A402" s="81">
        <v>205</v>
      </c>
      <c r="B402" s="121" t="s">
        <v>316</v>
      </c>
      <c r="C402" s="146">
        <f>SUM(C403,C408,C415,C421,C427,C431,C435,C439,C445,C452)</f>
        <v>37045</v>
      </c>
      <c r="D402" s="146">
        <f>SUM(D403,D408,D415,D421,D427,D431,D435,D439,D445,D452)</f>
        <v>47479</v>
      </c>
      <c r="E402" s="122">
        <f>SUM(E403,E408,E415,E421,E427,E431,E435,E439,E445,E452)</f>
        <v>38698</v>
      </c>
      <c r="F402" s="87">
        <f t="shared" si="1"/>
        <v>0.815055076981402</v>
      </c>
      <c r="G402" s="87">
        <v>1.00865349528228</v>
      </c>
    </row>
    <row r="403" s="54" customFormat="1" customHeight="1" spans="1:7">
      <c r="A403" s="81">
        <v>20501</v>
      </c>
      <c r="B403" s="121" t="s">
        <v>317</v>
      </c>
      <c r="C403" s="124">
        <v>333</v>
      </c>
      <c r="D403" s="124">
        <v>379</v>
      </c>
      <c r="E403" s="122">
        <f>SUM(E404:E407)</f>
        <v>267</v>
      </c>
      <c r="F403" s="87">
        <f t="shared" si="1"/>
        <v>0.704485488126649</v>
      </c>
      <c r="G403" s="87">
        <v>0.782991202346041</v>
      </c>
    </row>
    <row r="404" s="54" customFormat="1" customHeight="1" spans="1:7">
      <c r="A404" s="81">
        <v>2050101</v>
      </c>
      <c r="B404" s="81" t="s">
        <v>81</v>
      </c>
      <c r="C404" s="123"/>
      <c r="D404" s="123"/>
      <c r="E404" s="91">
        <v>115</v>
      </c>
      <c r="F404" s="88"/>
      <c r="G404" s="88">
        <v>1.05504587155963</v>
      </c>
    </row>
    <row r="405" s="54" customFormat="1" customHeight="1" spans="1:7">
      <c r="A405" s="81">
        <v>2050102</v>
      </c>
      <c r="B405" s="81" t="s">
        <v>82</v>
      </c>
      <c r="C405" s="123"/>
      <c r="D405" s="123"/>
      <c r="E405" s="91"/>
      <c r="F405" s="88"/>
      <c r="G405" s="88">
        <v>0</v>
      </c>
    </row>
    <row r="406" s="54" customFormat="1" customHeight="1" spans="1:7">
      <c r="A406" s="81">
        <v>2050103</v>
      </c>
      <c r="B406" s="81" t="s">
        <v>83</v>
      </c>
      <c r="C406" s="123"/>
      <c r="D406" s="123"/>
      <c r="E406" s="91"/>
      <c r="F406" s="88"/>
      <c r="G406" s="88"/>
    </row>
    <row r="407" s="54" customFormat="1" customHeight="1" spans="1:7">
      <c r="A407" s="81">
        <v>2050199</v>
      </c>
      <c r="B407" s="81" t="s">
        <v>318</v>
      </c>
      <c r="C407" s="123"/>
      <c r="D407" s="123"/>
      <c r="E407" s="91">
        <v>152</v>
      </c>
      <c r="F407" s="88"/>
      <c r="G407" s="88">
        <v>1.12592592592593</v>
      </c>
    </row>
    <row r="408" s="54" customFormat="1" customHeight="1" spans="1:7">
      <c r="A408" s="81">
        <v>20502</v>
      </c>
      <c r="B408" s="121" t="s">
        <v>319</v>
      </c>
      <c r="C408" s="124">
        <v>34218</v>
      </c>
      <c r="D408" s="124">
        <v>44812</v>
      </c>
      <c r="E408" s="122">
        <f>SUM(E409:E414)</f>
        <v>36671</v>
      </c>
      <c r="F408" s="87">
        <f>E408/D408</f>
        <v>0.818329911630813</v>
      </c>
      <c r="G408" s="87">
        <v>1.05509840027621</v>
      </c>
    </row>
    <row r="409" s="54" customFormat="1" customHeight="1" spans="1:7">
      <c r="A409" s="81">
        <v>2050201</v>
      </c>
      <c r="B409" s="81" t="s">
        <v>320</v>
      </c>
      <c r="C409" s="123"/>
      <c r="D409" s="123"/>
      <c r="E409" s="91">
        <v>4472</v>
      </c>
      <c r="F409" s="88"/>
      <c r="G409" s="88">
        <v>1.27954220314735</v>
      </c>
    </row>
    <row r="410" s="54" customFormat="1" customHeight="1" spans="1:7">
      <c r="A410" s="81">
        <v>2050202</v>
      </c>
      <c r="B410" s="81" t="s">
        <v>321</v>
      </c>
      <c r="C410" s="123"/>
      <c r="D410" s="123"/>
      <c r="E410" s="91">
        <v>19182</v>
      </c>
      <c r="F410" s="88"/>
      <c r="G410" s="88">
        <v>0.984399055732321</v>
      </c>
    </row>
    <row r="411" s="54" customFormat="1" customHeight="1" spans="1:7">
      <c r="A411" s="81">
        <v>2050203</v>
      </c>
      <c r="B411" s="81" t="s">
        <v>322</v>
      </c>
      <c r="C411" s="123"/>
      <c r="D411" s="123"/>
      <c r="E411" s="91">
        <v>11327</v>
      </c>
      <c r="F411" s="88"/>
      <c r="G411" s="88">
        <v>1.06306898169873</v>
      </c>
    </row>
    <row r="412" s="54" customFormat="1" customHeight="1" spans="1:7">
      <c r="A412" s="81">
        <v>2050204</v>
      </c>
      <c r="B412" s="81" t="s">
        <v>323</v>
      </c>
      <c r="C412" s="123"/>
      <c r="D412" s="123"/>
      <c r="E412" s="91"/>
      <c r="F412" s="88"/>
      <c r="G412" s="88"/>
    </row>
    <row r="413" s="54" customFormat="1" customHeight="1" spans="1:7">
      <c r="A413" s="81">
        <v>2050205</v>
      </c>
      <c r="B413" s="81" t="s">
        <v>324</v>
      </c>
      <c r="C413" s="123"/>
      <c r="D413" s="123"/>
      <c r="E413" s="91"/>
      <c r="F413" s="88"/>
      <c r="G413" s="88"/>
    </row>
    <row r="414" s="54" customFormat="1" customHeight="1" spans="1:7">
      <c r="A414" s="81">
        <v>2050299</v>
      </c>
      <c r="B414" s="81" t="s">
        <v>325</v>
      </c>
      <c r="C414" s="123"/>
      <c r="D414" s="123"/>
      <c r="E414" s="91">
        <v>1690</v>
      </c>
      <c r="F414" s="88"/>
      <c r="G414" s="88">
        <v>1.50892857142857</v>
      </c>
    </row>
    <row r="415" s="54" customFormat="1" customHeight="1" spans="1:7">
      <c r="A415" s="81">
        <v>20503</v>
      </c>
      <c r="B415" s="121" t="s">
        <v>326</v>
      </c>
      <c r="C415" s="123"/>
      <c r="D415" s="123"/>
      <c r="E415" s="91"/>
      <c r="F415" s="88"/>
      <c r="G415" s="88"/>
    </row>
    <row r="416" s="54" customFormat="1" customHeight="1" spans="1:7">
      <c r="A416" s="81">
        <v>2050301</v>
      </c>
      <c r="B416" s="81" t="s">
        <v>327</v>
      </c>
      <c r="C416" s="123"/>
      <c r="D416" s="123"/>
      <c r="E416" s="91"/>
      <c r="F416" s="88"/>
      <c r="G416" s="88"/>
    </row>
    <row r="417" s="54" customFormat="1" customHeight="1" spans="1:7">
      <c r="A417" s="81">
        <v>2050302</v>
      </c>
      <c r="B417" s="81" t="s">
        <v>328</v>
      </c>
      <c r="C417" s="123"/>
      <c r="D417" s="123"/>
      <c r="E417" s="91"/>
      <c r="F417" s="88"/>
      <c r="G417" s="88"/>
    </row>
    <row r="418" s="54" customFormat="1" customHeight="1" spans="1:7">
      <c r="A418" s="81">
        <v>2050303</v>
      </c>
      <c r="B418" s="81" t="s">
        <v>329</v>
      </c>
      <c r="C418" s="123"/>
      <c r="D418" s="123"/>
      <c r="E418" s="91"/>
      <c r="F418" s="88"/>
      <c r="G418" s="88"/>
    </row>
    <row r="419" s="54" customFormat="1" customHeight="1" spans="1:7">
      <c r="A419" s="81">
        <v>2050305</v>
      </c>
      <c r="B419" s="81" t="s">
        <v>330</v>
      </c>
      <c r="C419" s="123"/>
      <c r="D419" s="123"/>
      <c r="E419" s="91"/>
      <c r="F419" s="88"/>
      <c r="G419" s="88"/>
    </row>
    <row r="420" s="54" customFormat="1" customHeight="1" spans="1:7">
      <c r="A420" s="81">
        <v>2050399</v>
      </c>
      <c r="B420" s="81" t="s">
        <v>331</v>
      </c>
      <c r="C420" s="123"/>
      <c r="D420" s="123"/>
      <c r="E420" s="91"/>
      <c r="F420" s="88"/>
      <c r="G420" s="88"/>
    </row>
    <row r="421" s="54" customFormat="1" customHeight="1" spans="1:7">
      <c r="A421" s="81">
        <v>20504</v>
      </c>
      <c r="B421" s="121" t="s">
        <v>332</v>
      </c>
      <c r="C421" s="123"/>
      <c r="D421" s="123"/>
      <c r="E421" s="91"/>
      <c r="F421" s="88"/>
      <c r="G421" s="88"/>
    </row>
    <row r="422" s="54" customFormat="1" customHeight="1" spans="1:7">
      <c r="A422" s="81">
        <v>2050401</v>
      </c>
      <c r="B422" s="81" t="s">
        <v>333</v>
      </c>
      <c r="C422" s="123"/>
      <c r="D422" s="123"/>
      <c r="E422" s="91"/>
      <c r="F422" s="88"/>
      <c r="G422" s="88"/>
    </row>
    <row r="423" s="54" customFormat="1" customHeight="1" spans="1:7">
      <c r="A423" s="81">
        <v>2050402</v>
      </c>
      <c r="B423" s="81" t="s">
        <v>334</v>
      </c>
      <c r="C423" s="123"/>
      <c r="D423" s="123"/>
      <c r="E423" s="91"/>
      <c r="F423" s="88"/>
      <c r="G423" s="88"/>
    </row>
    <row r="424" s="54" customFormat="1" customHeight="1" spans="1:7">
      <c r="A424" s="81">
        <v>2050403</v>
      </c>
      <c r="B424" s="81" t="s">
        <v>335</v>
      </c>
      <c r="C424" s="123"/>
      <c r="D424" s="123"/>
      <c r="E424" s="91"/>
      <c r="F424" s="88"/>
      <c r="G424" s="88"/>
    </row>
    <row r="425" s="54" customFormat="1" customHeight="1" spans="1:7">
      <c r="A425" s="81">
        <v>2050404</v>
      </c>
      <c r="B425" s="81" t="s">
        <v>336</v>
      </c>
      <c r="C425" s="123"/>
      <c r="D425" s="123"/>
      <c r="E425" s="91"/>
      <c r="F425" s="88"/>
      <c r="G425" s="88"/>
    </row>
    <row r="426" s="54" customFormat="1" customHeight="1" spans="1:7">
      <c r="A426" s="81">
        <v>2050499</v>
      </c>
      <c r="B426" s="81" t="s">
        <v>337</v>
      </c>
      <c r="C426" s="123"/>
      <c r="D426" s="123"/>
      <c r="E426" s="91"/>
      <c r="F426" s="88"/>
      <c r="G426" s="88"/>
    </row>
    <row r="427" s="54" customFormat="1" customHeight="1" spans="1:7">
      <c r="A427" s="81">
        <v>20505</v>
      </c>
      <c r="B427" s="121" t="s">
        <v>338</v>
      </c>
      <c r="C427" s="123"/>
      <c r="D427" s="123"/>
      <c r="E427" s="91"/>
      <c r="F427" s="88"/>
      <c r="G427" s="88"/>
    </row>
    <row r="428" s="54" customFormat="1" customHeight="1" spans="1:7">
      <c r="A428" s="81">
        <v>2050501</v>
      </c>
      <c r="B428" s="81" t="s">
        <v>339</v>
      </c>
      <c r="C428" s="123"/>
      <c r="D428" s="123"/>
      <c r="E428" s="91"/>
      <c r="F428" s="88"/>
      <c r="G428" s="88"/>
    </row>
    <row r="429" s="54" customFormat="1" customHeight="1" spans="1:7">
      <c r="A429" s="81">
        <v>2050502</v>
      </c>
      <c r="B429" s="81" t="s">
        <v>340</v>
      </c>
      <c r="C429" s="123"/>
      <c r="D429" s="123"/>
      <c r="E429" s="91"/>
      <c r="F429" s="88"/>
      <c r="G429" s="88"/>
    </row>
    <row r="430" s="54" customFormat="1" customHeight="1" spans="1:7">
      <c r="A430" s="81">
        <v>2050599</v>
      </c>
      <c r="B430" s="81" t="s">
        <v>341</v>
      </c>
      <c r="C430" s="123"/>
      <c r="D430" s="123"/>
      <c r="E430" s="91"/>
      <c r="F430" s="88"/>
      <c r="G430" s="88"/>
    </row>
    <row r="431" s="54" customFormat="1" customHeight="1" spans="1:7">
      <c r="A431" s="81">
        <v>20506</v>
      </c>
      <c r="B431" s="121" t="s">
        <v>342</v>
      </c>
      <c r="C431" s="123"/>
      <c r="D431" s="123"/>
      <c r="E431" s="91"/>
      <c r="F431" s="88"/>
      <c r="G431" s="88"/>
    </row>
    <row r="432" s="54" customFormat="1" customHeight="1" spans="1:7">
      <c r="A432" s="81">
        <v>2050601</v>
      </c>
      <c r="B432" s="81" t="s">
        <v>343</v>
      </c>
      <c r="C432" s="123"/>
      <c r="D432" s="123"/>
      <c r="E432" s="91"/>
      <c r="F432" s="88"/>
      <c r="G432" s="88"/>
    </row>
    <row r="433" s="54" customFormat="1" customHeight="1" spans="1:7">
      <c r="A433" s="81">
        <v>2050602</v>
      </c>
      <c r="B433" s="81" t="s">
        <v>344</v>
      </c>
      <c r="C433" s="123"/>
      <c r="D433" s="123"/>
      <c r="E433" s="91"/>
      <c r="F433" s="88"/>
      <c r="G433" s="88"/>
    </row>
    <row r="434" s="54" customFormat="1" customHeight="1" spans="1:7">
      <c r="A434" s="81">
        <v>2050699</v>
      </c>
      <c r="B434" s="81" t="s">
        <v>345</v>
      </c>
      <c r="C434" s="123"/>
      <c r="D434" s="123"/>
      <c r="E434" s="91"/>
      <c r="F434" s="88"/>
      <c r="G434" s="88"/>
    </row>
    <row r="435" s="54" customFormat="1" customHeight="1" spans="1:7">
      <c r="A435" s="81">
        <v>20507</v>
      </c>
      <c r="B435" s="121" t="s">
        <v>346</v>
      </c>
      <c r="C435" s="123"/>
      <c r="D435" s="123"/>
      <c r="E435" s="91"/>
      <c r="F435" s="88"/>
      <c r="G435" s="88"/>
    </row>
    <row r="436" s="54" customFormat="1" customHeight="1" spans="1:7">
      <c r="A436" s="81">
        <v>2050701</v>
      </c>
      <c r="B436" s="81" t="s">
        <v>347</v>
      </c>
      <c r="C436" s="123"/>
      <c r="D436" s="123"/>
      <c r="E436" s="91"/>
      <c r="F436" s="88"/>
      <c r="G436" s="88"/>
    </row>
    <row r="437" s="54" customFormat="1" customHeight="1" spans="1:7">
      <c r="A437" s="81">
        <v>2050702</v>
      </c>
      <c r="B437" s="81" t="s">
        <v>348</v>
      </c>
      <c r="C437" s="123"/>
      <c r="D437" s="123"/>
      <c r="E437" s="91"/>
      <c r="F437" s="88"/>
      <c r="G437" s="88"/>
    </row>
    <row r="438" s="54" customFormat="1" customHeight="1" spans="1:7">
      <c r="A438" s="81">
        <v>2050799</v>
      </c>
      <c r="B438" s="81" t="s">
        <v>349</v>
      </c>
      <c r="C438" s="123"/>
      <c r="D438" s="123"/>
      <c r="E438" s="91"/>
      <c r="F438" s="88"/>
      <c r="G438" s="88"/>
    </row>
    <row r="439" s="54" customFormat="1" customHeight="1" spans="1:7">
      <c r="A439" s="81">
        <v>20508</v>
      </c>
      <c r="B439" s="121" t="s">
        <v>350</v>
      </c>
      <c r="C439" s="123"/>
      <c r="D439" s="123"/>
      <c r="E439" s="91"/>
      <c r="F439" s="88"/>
      <c r="G439" s="88"/>
    </row>
    <row r="440" s="54" customFormat="1" customHeight="1" spans="1:7">
      <c r="A440" s="81">
        <v>2050801</v>
      </c>
      <c r="B440" s="81" t="s">
        <v>351</v>
      </c>
      <c r="C440" s="123"/>
      <c r="D440" s="123"/>
      <c r="E440" s="91"/>
      <c r="F440" s="88"/>
      <c r="G440" s="88"/>
    </row>
    <row r="441" s="54" customFormat="1" customHeight="1" spans="1:7">
      <c r="A441" s="81">
        <v>2050802</v>
      </c>
      <c r="B441" s="81" t="s">
        <v>352</v>
      </c>
      <c r="C441" s="123"/>
      <c r="D441" s="123"/>
      <c r="E441" s="91"/>
      <c r="F441" s="88"/>
      <c r="G441" s="88"/>
    </row>
    <row r="442" s="54" customFormat="1" customHeight="1" spans="1:7">
      <c r="A442" s="81">
        <v>2050803</v>
      </c>
      <c r="B442" s="81" t="s">
        <v>353</v>
      </c>
      <c r="C442" s="123"/>
      <c r="D442" s="123"/>
      <c r="E442" s="91"/>
      <c r="F442" s="88"/>
      <c r="G442" s="88"/>
    </row>
    <row r="443" s="54" customFormat="1" customHeight="1" spans="1:7">
      <c r="A443" s="81">
        <v>2050804</v>
      </c>
      <c r="B443" s="81" t="s">
        <v>354</v>
      </c>
      <c r="C443" s="123"/>
      <c r="D443" s="123"/>
      <c r="E443" s="91"/>
      <c r="F443" s="88"/>
      <c r="G443" s="88"/>
    </row>
    <row r="444" s="54" customFormat="1" customHeight="1" spans="1:7">
      <c r="A444" s="81">
        <v>2050899</v>
      </c>
      <c r="B444" s="81" t="s">
        <v>355</v>
      </c>
      <c r="C444" s="123"/>
      <c r="D444" s="123"/>
      <c r="E444" s="91"/>
      <c r="F444" s="88"/>
      <c r="G444" s="88"/>
    </row>
    <row r="445" s="54" customFormat="1" customHeight="1" spans="1:7">
      <c r="A445" s="81">
        <v>20509</v>
      </c>
      <c r="B445" s="121" t="s">
        <v>356</v>
      </c>
      <c r="C445" s="124">
        <v>879</v>
      </c>
      <c r="D445" s="124">
        <v>2288</v>
      </c>
      <c r="E445" s="122">
        <f>SUM(E446:E451)</f>
        <v>1760</v>
      </c>
      <c r="F445" s="87">
        <f>E445/D445</f>
        <v>0.769230769230769</v>
      </c>
      <c r="G445" s="87">
        <v>0.538555691554468</v>
      </c>
    </row>
    <row r="446" s="54" customFormat="1" customHeight="1" spans="1:7">
      <c r="A446" s="81">
        <v>2050901</v>
      </c>
      <c r="B446" s="81" t="s">
        <v>357</v>
      </c>
      <c r="C446" s="123"/>
      <c r="D446" s="123"/>
      <c r="E446" s="91"/>
      <c r="F446" s="88"/>
      <c r="G446" s="88"/>
    </row>
    <row r="447" s="54" customFormat="1" customHeight="1" spans="1:7">
      <c r="A447" s="81">
        <v>2050902</v>
      </c>
      <c r="B447" s="81" t="s">
        <v>358</v>
      </c>
      <c r="C447" s="123"/>
      <c r="D447" s="123"/>
      <c r="E447" s="91"/>
      <c r="F447" s="88"/>
      <c r="G447" s="88"/>
    </row>
    <row r="448" s="54" customFormat="1" customHeight="1" spans="1:7">
      <c r="A448" s="81">
        <v>2050903</v>
      </c>
      <c r="B448" s="81" t="s">
        <v>359</v>
      </c>
      <c r="C448" s="123"/>
      <c r="D448" s="123"/>
      <c r="E448" s="91"/>
      <c r="F448" s="88"/>
      <c r="G448" s="88"/>
    </row>
    <row r="449" s="54" customFormat="1" customHeight="1" spans="1:7">
      <c r="A449" s="81">
        <v>2050904</v>
      </c>
      <c r="B449" s="81" t="s">
        <v>360</v>
      </c>
      <c r="C449" s="123"/>
      <c r="D449" s="123"/>
      <c r="E449" s="91"/>
      <c r="F449" s="88"/>
      <c r="G449" s="88"/>
    </row>
    <row r="450" s="54" customFormat="1" customHeight="1" spans="1:7">
      <c r="A450" s="81">
        <v>2050905</v>
      </c>
      <c r="B450" s="81" t="s">
        <v>361</v>
      </c>
      <c r="C450" s="123"/>
      <c r="D450" s="123"/>
      <c r="E450" s="91"/>
      <c r="F450" s="88"/>
      <c r="G450" s="88"/>
    </row>
    <row r="451" s="54" customFormat="1" customHeight="1" spans="1:7">
      <c r="A451" s="81">
        <v>2050999</v>
      </c>
      <c r="B451" s="81" t="s">
        <v>362</v>
      </c>
      <c r="C451" s="123"/>
      <c r="D451" s="123"/>
      <c r="E451" s="91">
        <v>1760</v>
      </c>
      <c r="F451" s="88"/>
      <c r="G451" s="88">
        <v>0.538555691554468</v>
      </c>
    </row>
    <row r="452" s="54" customFormat="1" customHeight="1" spans="1:7">
      <c r="A452" s="81">
        <v>20599</v>
      </c>
      <c r="B452" s="121" t="s">
        <v>363</v>
      </c>
      <c r="C452" s="124">
        <v>1615</v>
      </c>
      <c r="D452" s="124"/>
      <c r="E452" s="122">
        <f>E453</f>
        <v>0</v>
      </c>
      <c r="F452" s="87"/>
      <c r="G452" s="87">
        <v>0</v>
      </c>
    </row>
    <row r="453" s="54" customFormat="1" customHeight="1" spans="1:7">
      <c r="A453" s="81">
        <v>2059999</v>
      </c>
      <c r="B453" s="81" t="s">
        <v>364</v>
      </c>
      <c r="C453" s="123"/>
      <c r="D453" s="123"/>
      <c r="E453" s="91">
        <v>0</v>
      </c>
      <c r="F453" s="88"/>
      <c r="G453" s="88">
        <v>0</v>
      </c>
    </row>
    <row r="454" s="54" customFormat="1" customHeight="1" spans="1:7">
      <c r="A454" s="81">
        <v>206</v>
      </c>
      <c r="B454" s="121" t="s">
        <v>365</v>
      </c>
      <c r="C454" s="146">
        <f>SUM(C455,C460,C469,C475,C480,C485,C490,C497,C501,C505)</f>
        <v>655</v>
      </c>
      <c r="D454" s="146">
        <f>SUM(D455,D460,D469,D475,D480,D485,D490,D497,D501,D505)</f>
        <v>3848</v>
      </c>
      <c r="E454" s="122">
        <f>SUM(E455,E460,E469,E475,E480,E485,E490,E497,E501,E505)</f>
        <v>3506</v>
      </c>
      <c r="F454" s="87">
        <f>E454/D454</f>
        <v>0.911122661122661</v>
      </c>
      <c r="G454" s="87">
        <v>1.75124875124875</v>
      </c>
    </row>
    <row r="455" s="54" customFormat="1" customHeight="1" spans="1:7">
      <c r="A455" s="81">
        <v>20601</v>
      </c>
      <c r="B455" s="121" t="s">
        <v>366</v>
      </c>
      <c r="C455" s="124">
        <v>90</v>
      </c>
      <c r="D455" s="124">
        <v>92</v>
      </c>
      <c r="E455" s="122">
        <f>SUM(E456:E459)</f>
        <v>87</v>
      </c>
      <c r="F455" s="87">
        <f>E455/D455</f>
        <v>0.945652173913043</v>
      </c>
      <c r="G455" s="87">
        <v>1.19178082191781</v>
      </c>
    </row>
    <row r="456" s="54" customFormat="1" customHeight="1" spans="1:7">
      <c r="A456" s="81">
        <v>2060101</v>
      </c>
      <c r="B456" s="81" t="s">
        <v>81</v>
      </c>
      <c r="C456" s="123"/>
      <c r="D456" s="123"/>
      <c r="E456" s="91">
        <v>83</v>
      </c>
      <c r="F456" s="88"/>
      <c r="G456" s="88">
        <v>1.18571428571429</v>
      </c>
    </row>
    <row r="457" s="54" customFormat="1" customHeight="1" spans="1:7">
      <c r="A457" s="81">
        <v>2060102</v>
      </c>
      <c r="B457" s="81" t="s">
        <v>82</v>
      </c>
      <c r="C457" s="123"/>
      <c r="D457" s="123"/>
      <c r="E457" s="91"/>
      <c r="F457" s="88"/>
      <c r="G457" s="88"/>
    </row>
    <row r="458" s="54" customFormat="1" customHeight="1" spans="1:7">
      <c r="A458" s="81">
        <v>2060103</v>
      </c>
      <c r="B458" s="81" t="s">
        <v>83</v>
      </c>
      <c r="C458" s="123"/>
      <c r="D458" s="123"/>
      <c r="E458" s="91"/>
      <c r="F458" s="88"/>
      <c r="G458" s="88"/>
    </row>
    <row r="459" s="54" customFormat="1" customHeight="1" spans="1:7">
      <c r="A459" s="81">
        <v>2060199</v>
      </c>
      <c r="B459" s="81" t="s">
        <v>367</v>
      </c>
      <c r="C459" s="123"/>
      <c r="D459" s="123"/>
      <c r="E459" s="91">
        <v>4</v>
      </c>
      <c r="F459" s="88"/>
      <c r="G459" s="88">
        <v>1.33333333333333</v>
      </c>
    </row>
    <row r="460" s="54" customFormat="1" customHeight="1" spans="1:7">
      <c r="A460" s="81">
        <v>20602</v>
      </c>
      <c r="B460" s="121" t="s">
        <v>368</v>
      </c>
      <c r="C460" s="124"/>
      <c r="D460" s="124"/>
      <c r="E460" s="122"/>
      <c r="F460" s="87"/>
      <c r="G460" s="87">
        <v>0</v>
      </c>
    </row>
    <row r="461" s="54" customFormat="1" customHeight="1" spans="1:7">
      <c r="A461" s="81">
        <v>2060201</v>
      </c>
      <c r="B461" s="81" t="s">
        <v>369</v>
      </c>
      <c r="C461" s="123"/>
      <c r="D461" s="123"/>
      <c r="E461" s="91"/>
      <c r="F461" s="88"/>
      <c r="G461" s="88"/>
    </row>
    <row r="462" s="54" customFormat="1" customHeight="1" spans="1:7">
      <c r="A462" s="81">
        <v>2060203</v>
      </c>
      <c r="B462" s="81" t="s">
        <v>370</v>
      </c>
      <c r="C462" s="123"/>
      <c r="D462" s="123"/>
      <c r="E462" s="91"/>
      <c r="F462" s="88"/>
      <c r="G462" s="88">
        <v>0</v>
      </c>
    </row>
    <row r="463" s="54" customFormat="1" customHeight="1" spans="1:7">
      <c r="A463" s="81">
        <v>2060204</v>
      </c>
      <c r="B463" s="81" t="s">
        <v>371</v>
      </c>
      <c r="C463" s="123"/>
      <c r="D463" s="123"/>
      <c r="E463" s="91"/>
      <c r="F463" s="88"/>
      <c r="G463" s="88"/>
    </row>
    <row r="464" s="54" customFormat="1" customHeight="1" spans="1:7">
      <c r="A464" s="81">
        <v>2060205</v>
      </c>
      <c r="B464" s="81" t="s">
        <v>372</v>
      </c>
      <c r="C464" s="123"/>
      <c r="D464" s="123"/>
      <c r="E464" s="91"/>
      <c r="F464" s="88"/>
      <c r="G464" s="88"/>
    </row>
    <row r="465" s="54" customFormat="1" customHeight="1" spans="1:7">
      <c r="A465" s="81">
        <v>2060206</v>
      </c>
      <c r="B465" s="81" t="s">
        <v>373</v>
      </c>
      <c r="C465" s="123"/>
      <c r="D465" s="123"/>
      <c r="E465" s="91"/>
      <c r="F465" s="88"/>
      <c r="G465" s="88"/>
    </row>
    <row r="466" s="54" customFormat="1" customHeight="1" spans="1:7">
      <c r="A466" s="81">
        <v>2060207</v>
      </c>
      <c r="B466" s="81" t="s">
        <v>374</v>
      </c>
      <c r="C466" s="123"/>
      <c r="D466" s="123"/>
      <c r="E466" s="91"/>
      <c r="F466" s="88"/>
      <c r="G466" s="88"/>
    </row>
    <row r="467" s="54" customFormat="1" customHeight="1" spans="1:7">
      <c r="A467" s="81">
        <v>2060208</v>
      </c>
      <c r="B467" s="81" t="s">
        <v>375</v>
      </c>
      <c r="C467" s="123"/>
      <c r="D467" s="123"/>
      <c r="E467" s="91"/>
      <c r="F467" s="88"/>
      <c r="G467" s="88"/>
    </row>
    <row r="468" s="54" customFormat="1" customHeight="1" spans="1:7">
      <c r="A468" s="81">
        <v>2060299</v>
      </c>
      <c r="B468" s="81" t="s">
        <v>376</v>
      </c>
      <c r="C468" s="123"/>
      <c r="D468" s="123"/>
      <c r="E468" s="91"/>
      <c r="F468" s="88"/>
      <c r="G468" s="88"/>
    </row>
    <row r="469" s="54" customFormat="1" customHeight="1" spans="1:7">
      <c r="A469" s="81">
        <v>20603</v>
      </c>
      <c r="B469" s="121" t="s">
        <v>377</v>
      </c>
      <c r="C469" s="123"/>
      <c r="D469" s="123"/>
      <c r="E469" s="91"/>
      <c r="F469" s="88"/>
      <c r="G469" s="88"/>
    </row>
    <row r="470" s="54" customFormat="1" customHeight="1" spans="1:7">
      <c r="A470" s="81">
        <v>2060301</v>
      </c>
      <c r="B470" s="81" t="s">
        <v>369</v>
      </c>
      <c r="C470" s="123"/>
      <c r="D470" s="123"/>
      <c r="E470" s="91"/>
      <c r="F470" s="88"/>
      <c r="G470" s="88"/>
    </row>
    <row r="471" s="54" customFormat="1" customHeight="1" spans="1:7">
      <c r="A471" s="81">
        <v>2060302</v>
      </c>
      <c r="B471" s="81" t="s">
        <v>378</v>
      </c>
      <c r="C471" s="123"/>
      <c r="D471" s="123"/>
      <c r="E471" s="91"/>
      <c r="F471" s="88"/>
      <c r="G471" s="88"/>
    </row>
    <row r="472" s="54" customFormat="1" customHeight="1" spans="1:7">
      <c r="A472" s="81">
        <v>2060303</v>
      </c>
      <c r="B472" s="81" t="s">
        <v>379</v>
      </c>
      <c r="C472" s="123"/>
      <c r="D472" s="123"/>
      <c r="E472" s="91"/>
      <c r="F472" s="88"/>
      <c r="G472" s="88"/>
    </row>
    <row r="473" s="54" customFormat="1" customHeight="1" spans="1:7">
      <c r="A473" s="81">
        <v>2060304</v>
      </c>
      <c r="B473" s="81" t="s">
        <v>380</v>
      </c>
      <c r="C473" s="123"/>
      <c r="D473" s="123"/>
      <c r="E473" s="91"/>
      <c r="F473" s="88"/>
      <c r="G473" s="88"/>
    </row>
    <row r="474" s="54" customFormat="1" customHeight="1" spans="1:7">
      <c r="A474" s="81">
        <v>2060399</v>
      </c>
      <c r="B474" s="81" t="s">
        <v>381</v>
      </c>
      <c r="C474" s="123"/>
      <c r="D474" s="123"/>
      <c r="E474" s="91"/>
      <c r="F474" s="88"/>
      <c r="G474" s="88"/>
    </row>
    <row r="475" s="54" customFormat="1" customHeight="1" spans="1:7">
      <c r="A475" s="81">
        <v>20604</v>
      </c>
      <c r="B475" s="121" t="s">
        <v>382</v>
      </c>
      <c r="C475" s="124">
        <v>412</v>
      </c>
      <c r="D475" s="124">
        <v>3584</v>
      </c>
      <c r="E475" s="122">
        <f>SUM(E476:E479)</f>
        <v>3255</v>
      </c>
      <c r="F475" s="87">
        <f>E475/D475</f>
        <v>0.908203125</v>
      </c>
      <c r="G475" s="87">
        <v>2.01174289245983</v>
      </c>
    </row>
    <row r="476" s="54" customFormat="1" customHeight="1" spans="1:7">
      <c r="A476" s="81">
        <v>2060401</v>
      </c>
      <c r="B476" s="81" t="s">
        <v>369</v>
      </c>
      <c r="C476" s="123"/>
      <c r="D476" s="123"/>
      <c r="E476" s="91"/>
      <c r="F476" s="88"/>
      <c r="G476" s="88"/>
    </row>
    <row r="477" s="54" customFormat="1" customHeight="1" spans="1:7">
      <c r="A477" s="81">
        <v>2060404</v>
      </c>
      <c r="B477" s="81" t="s">
        <v>383</v>
      </c>
      <c r="C477" s="123"/>
      <c r="D477" s="123"/>
      <c r="E477" s="91">
        <v>949</v>
      </c>
      <c r="F477" s="88"/>
      <c r="G477" s="88">
        <v>0.818103448275862</v>
      </c>
    </row>
    <row r="478" s="54" customFormat="1" customHeight="1" spans="1:7">
      <c r="A478" s="81">
        <v>2060405</v>
      </c>
      <c r="B478" s="81" t="s">
        <v>384</v>
      </c>
      <c r="C478" s="123"/>
      <c r="D478" s="123"/>
      <c r="E478" s="91"/>
      <c r="F478" s="88"/>
      <c r="G478" s="88"/>
    </row>
    <row r="479" s="54" customFormat="1" customHeight="1" spans="1:7">
      <c r="A479" s="81">
        <v>2060499</v>
      </c>
      <c r="B479" s="81" t="s">
        <v>385</v>
      </c>
      <c r="C479" s="123"/>
      <c r="D479" s="123"/>
      <c r="E479" s="91">
        <v>2306</v>
      </c>
      <c r="F479" s="88"/>
      <c r="G479" s="88">
        <v>5.03493449781659</v>
      </c>
    </row>
    <row r="480" s="54" customFormat="1" customHeight="1" spans="1:7">
      <c r="A480" s="81">
        <v>20605</v>
      </c>
      <c r="B480" s="121" t="s">
        <v>386</v>
      </c>
      <c r="C480" s="124"/>
      <c r="D480" s="124"/>
      <c r="E480" s="122"/>
      <c r="F480" s="87"/>
      <c r="G480" s="87">
        <v>0</v>
      </c>
    </row>
    <row r="481" s="54" customFormat="1" customHeight="1" spans="1:7">
      <c r="A481" s="81">
        <v>2060501</v>
      </c>
      <c r="B481" s="81" t="s">
        <v>369</v>
      </c>
      <c r="C481" s="123"/>
      <c r="D481" s="123"/>
      <c r="E481" s="91"/>
      <c r="F481" s="88"/>
      <c r="G481" s="88"/>
    </row>
    <row r="482" s="54" customFormat="1" customHeight="1" spans="1:7">
      <c r="A482" s="81">
        <v>2060502</v>
      </c>
      <c r="B482" s="81" t="s">
        <v>387</v>
      </c>
      <c r="C482" s="123"/>
      <c r="D482" s="123"/>
      <c r="E482" s="91"/>
      <c r="F482" s="88"/>
      <c r="G482" s="88"/>
    </row>
    <row r="483" s="54" customFormat="1" customHeight="1" spans="1:7">
      <c r="A483" s="81">
        <v>2060503</v>
      </c>
      <c r="B483" s="81" t="s">
        <v>388</v>
      </c>
      <c r="C483" s="123"/>
      <c r="D483" s="123"/>
      <c r="E483" s="91"/>
      <c r="F483" s="88"/>
      <c r="G483" s="88"/>
    </row>
    <row r="484" s="54" customFormat="1" customHeight="1" spans="1:7">
      <c r="A484" s="81">
        <v>2060599</v>
      </c>
      <c r="B484" s="81" t="s">
        <v>389</v>
      </c>
      <c r="C484" s="123"/>
      <c r="D484" s="123"/>
      <c r="E484" s="91"/>
      <c r="F484" s="88"/>
      <c r="G484" s="88"/>
    </row>
    <row r="485" s="54" customFormat="1" customHeight="1" spans="1:7">
      <c r="A485" s="81">
        <v>20606</v>
      </c>
      <c r="B485" s="121" t="s">
        <v>390</v>
      </c>
      <c r="C485" s="123"/>
      <c r="D485" s="123"/>
      <c r="E485" s="91"/>
      <c r="F485" s="88"/>
      <c r="G485" s="88"/>
    </row>
    <row r="486" s="54" customFormat="1" customHeight="1" spans="1:7">
      <c r="A486" s="81">
        <v>2060601</v>
      </c>
      <c r="B486" s="81" t="s">
        <v>391</v>
      </c>
      <c r="C486" s="123"/>
      <c r="D486" s="123"/>
      <c r="E486" s="91"/>
      <c r="F486" s="88"/>
      <c r="G486" s="88"/>
    </row>
    <row r="487" s="54" customFormat="1" customHeight="1" spans="1:7">
      <c r="A487" s="81">
        <v>2060602</v>
      </c>
      <c r="B487" s="81" t="s">
        <v>392</v>
      </c>
      <c r="C487" s="123"/>
      <c r="D487" s="123"/>
      <c r="E487" s="91"/>
      <c r="F487" s="88"/>
      <c r="G487" s="88"/>
    </row>
    <row r="488" s="54" customFormat="1" customHeight="1" spans="1:7">
      <c r="A488" s="81">
        <v>2060603</v>
      </c>
      <c r="B488" s="81" t="s">
        <v>393</v>
      </c>
      <c r="C488" s="123"/>
      <c r="D488" s="123"/>
      <c r="E488" s="91"/>
      <c r="F488" s="88"/>
      <c r="G488" s="88"/>
    </row>
    <row r="489" s="54" customFormat="1" customHeight="1" spans="1:7">
      <c r="A489" s="81">
        <v>2060699</v>
      </c>
      <c r="B489" s="81" t="s">
        <v>394</v>
      </c>
      <c r="C489" s="123"/>
      <c r="D489" s="123"/>
      <c r="E489" s="91"/>
      <c r="F489" s="88"/>
      <c r="G489" s="88"/>
    </row>
    <row r="490" s="54" customFormat="1" customHeight="1" spans="1:7">
      <c r="A490" s="81">
        <v>20607</v>
      </c>
      <c r="B490" s="121" t="s">
        <v>395</v>
      </c>
      <c r="C490" s="124">
        <v>153</v>
      </c>
      <c r="D490" s="124">
        <v>172</v>
      </c>
      <c r="E490" s="122">
        <f>SUM(E491:E496)</f>
        <v>164</v>
      </c>
      <c r="F490" s="87">
        <f>E490/D490</f>
        <v>0.953488372093023</v>
      </c>
      <c r="G490" s="87">
        <v>1.14685314685315</v>
      </c>
    </row>
    <row r="491" s="54" customFormat="1" customHeight="1" spans="1:7">
      <c r="A491" s="81">
        <v>2060701</v>
      </c>
      <c r="B491" s="81" t="s">
        <v>369</v>
      </c>
      <c r="C491" s="123"/>
      <c r="D491" s="123"/>
      <c r="E491" s="91">
        <v>54</v>
      </c>
      <c r="F491" s="88"/>
      <c r="G491" s="88">
        <v>1.42105263157895</v>
      </c>
    </row>
    <row r="492" s="54" customFormat="1" customHeight="1" spans="1:7">
      <c r="A492" s="81">
        <v>2060702</v>
      </c>
      <c r="B492" s="81" t="s">
        <v>396</v>
      </c>
      <c r="C492" s="123"/>
      <c r="D492" s="123"/>
      <c r="E492" s="91">
        <v>110</v>
      </c>
      <c r="F492" s="88"/>
      <c r="G492" s="88">
        <v>1.04761904761905</v>
      </c>
    </row>
    <row r="493" s="54" customFormat="1" customHeight="1" spans="1:7">
      <c r="A493" s="81">
        <v>2060703</v>
      </c>
      <c r="B493" s="81" t="s">
        <v>397</v>
      </c>
      <c r="C493" s="123"/>
      <c r="D493" s="123"/>
      <c r="E493" s="91"/>
      <c r="F493" s="88"/>
      <c r="G493" s="88"/>
    </row>
    <row r="494" s="54" customFormat="1" customHeight="1" spans="1:7">
      <c r="A494" s="81">
        <v>2060704</v>
      </c>
      <c r="B494" s="81" t="s">
        <v>398</v>
      </c>
      <c r="C494" s="123"/>
      <c r="D494" s="123"/>
      <c r="E494" s="91"/>
      <c r="F494" s="88"/>
      <c r="G494" s="88"/>
    </row>
    <row r="495" s="54" customFormat="1" customHeight="1" spans="1:7">
      <c r="A495" s="81">
        <v>2060705</v>
      </c>
      <c r="B495" s="81" t="s">
        <v>399</v>
      </c>
      <c r="C495" s="123"/>
      <c r="D495" s="123"/>
      <c r="E495" s="91"/>
      <c r="F495" s="88"/>
      <c r="G495" s="88"/>
    </row>
    <row r="496" s="54" customFormat="1" customHeight="1" spans="1:7">
      <c r="A496" s="81">
        <v>2060799</v>
      </c>
      <c r="B496" s="81" t="s">
        <v>400</v>
      </c>
      <c r="C496" s="123"/>
      <c r="D496" s="123"/>
      <c r="E496" s="91"/>
      <c r="F496" s="88"/>
      <c r="G496" s="88"/>
    </row>
    <row r="497" s="54" customFormat="1" customHeight="1" spans="1:7">
      <c r="A497" s="81">
        <v>20608</v>
      </c>
      <c r="B497" s="121" t="s">
        <v>401</v>
      </c>
      <c r="C497" s="123"/>
      <c r="D497" s="123"/>
      <c r="E497" s="91"/>
      <c r="F497" s="88"/>
      <c r="G497" s="88"/>
    </row>
    <row r="498" s="54" customFormat="1" customHeight="1" spans="1:7">
      <c r="A498" s="81">
        <v>2060801</v>
      </c>
      <c r="B498" s="81" t="s">
        <v>402</v>
      </c>
      <c r="C498" s="123"/>
      <c r="D498" s="123"/>
      <c r="E498" s="91"/>
      <c r="F498" s="88"/>
      <c r="G498" s="88"/>
    </row>
    <row r="499" s="54" customFormat="1" customHeight="1" spans="1:7">
      <c r="A499" s="81">
        <v>2060802</v>
      </c>
      <c r="B499" s="81" t="s">
        <v>403</v>
      </c>
      <c r="C499" s="123"/>
      <c r="D499" s="123"/>
      <c r="E499" s="91"/>
      <c r="F499" s="88"/>
      <c r="G499" s="88"/>
    </row>
    <row r="500" s="54" customFormat="1" customHeight="1" spans="1:7">
      <c r="A500" s="81">
        <v>2060899</v>
      </c>
      <c r="B500" s="81" t="s">
        <v>404</v>
      </c>
      <c r="C500" s="123"/>
      <c r="D500" s="123"/>
      <c r="E500" s="91"/>
      <c r="F500" s="88"/>
      <c r="G500" s="88"/>
    </row>
    <row r="501" s="54" customFormat="1" customHeight="1" spans="1:7">
      <c r="A501" s="81">
        <v>20609</v>
      </c>
      <c r="B501" s="121" t="s">
        <v>405</v>
      </c>
      <c r="C501" s="123"/>
      <c r="D501" s="123"/>
      <c r="E501" s="91"/>
      <c r="F501" s="88"/>
      <c r="G501" s="88"/>
    </row>
    <row r="502" s="54" customFormat="1" customHeight="1" spans="1:7">
      <c r="A502" s="81">
        <v>2060901</v>
      </c>
      <c r="B502" s="81" t="s">
        <v>406</v>
      </c>
      <c r="C502" s="123"/>
      <c r="D502" s="123"/>
      <c r="E502" s="91"/>
      <c r="F502" s="88"/>
      <c r="G502" s="88"/>
    </row>
    <row r="503" s="54" customFormat="1" customHeight="1" spans="1:7">
      <c r="A503" s="81">
        <v>2060902</v>
      </c>
      <c r="B503" s="81" t="s">
        <v>407</v>
      </c>
      <c r="C503" s="123"/>
      <c r="D503" s="123"/>
      <c r="E503" s="91"/>
      <c r="F503" s="88"/>
      <c r="G503" s="88"/>
    </row>
    <row r="504" s="54" customFormat="1" customHeight="1" spans="1:7">
      <c r="A504" s="81">
        <v>2060999</v>
      </c>
      <c r="B504" s="81" t="s">
        <v>408</v>
      </c>
      <c r="C504" s="123"/>
      <c r="D504" s="123"/>
      <c r="E504" s="91"/>
      <c r="F504" s="88"/>
      <c r="G504" s="88"/>
    </row>
    <row r="505" s="54" customFormat="1" customHeight="1" spans="1:7">
      <c r="A505" s="81">
        <v>20699</v>
      </c>
      <c r="B505" s="121" t="s">
        <v>409</v>
      </c>
      <c r="C505" s="123"/>
      <c r="D505" s="123"/>
      <c r="E505" s="91"/>
      <c r="F505" s="88"/>
      <c r="G505" s="88"/>
    </row>
    <row r="506" s="54" customFormat="1" customHeight="1" spans="1:7">
      <c r="A506" s="81">
        <v>2069901</v>
      </c>
      <c r="B506" s="81" t="s">
        <v>410</v>
      </c>
      <c r="C506" s="123"/>
      <c r="D506" s="123"/>
      <c r="E506" s="91"/>
      <c r="F506" s="88"/>
      <c r="G506" s="88"/>
    </row>
    <row r="507" s="54" customFormat="1" customHeight="1" spans="1:7">
      <c r="A507" s="81">
        <v>2069902</v>
      </c>
      <c r="B507" s="81" t="s">
        <v>411</v>
      </c>
      <c r="C507" s="123"/>
      <c r="D507" s="123"/>
      <c r="E507" s="91"/>
      <c r="F507" s="88"/>
      <c r="G507" s="88"/>
    </row>
    <row r="508" s="54" customFormat="1" customHeight="1" spans="1:7">
      <c r="A508" s="81">
        <v>2069903</v>
      </c>
      <c r="B508" s="81" t="s">
        <v>412</v>
      </c>
      <c r="C508" s="123"/>
      <c r="D508" s="123"/>
      <c r="E508" s="91"/>
      <c r="F508" s="88"/>
      <c r="G508" s="88"/>
    </row>
    <row r="509" s="54" customFormat="1" customHeight="1" spans="1:7">
      <c r="A509" s="81">
        <v>2069999</v>
      </c>
      <c r="B509" s="81" t="s">
        <v>413</v>
      </c>
      <c r="C509" s="123"/>
      <c r="D509" s="123"/>
      <c r="E509" s="91"/>
      <c r="F509" s="88"/>
      <c r="G509" s="88"/>
    </row>
    <row r="510" s="54" customFormat="1" customHeight="1" spans="1:7">
      <c r="A510" s="81">
        <v>207</v>
      </c>
      <c r="B510" s="121" t="s">
        <v>414</v>
      </c>
      <c r="C510" s="146">
        <f>SUM(C511,C527,C535,C546,C555,C563)</f>
        <v>2396</v>
      </c>
      <c r="D510" s="146">
        <f>SUM(D511,D527,D535,D546,D555,D563)</f>
        <v>3290</v>
      </c>
      <c r="E510" s="122">
        <f>SUM(E511,E527,E535,E546,E555,E563)</f>
        <v>2296</v>
      </c>
      <c r="F510" s="87">
        <f>E510/D510</f>
        <v>0.697872340425532</v>
      </c>
      <c r="G510" s="87">
        <v>1.09909047391096</v>
      </c>
    </row>
    <row r="511" s="54" customFormat="1" customHeight="1" spans="1:7">
      <c r="A511" s="81">
        <v>20701</v>
      </c>
      <c r="B511" s="121" t="s">
        <v>415</v>
      </c>
      <c r="C511" s="124">
        <v>2210</v>
      </c>
      <c r="D511" s="124">
        <v>2932</v>
      </c>
      <c r="E511" s="122">
        <f>SUM(E512:E526)</f>
        <v>2017</v>
      </c>
      <c r="F511" s="87">
        <f>E511/D511</f>
        <v>0.687926330150068</v>
      </c>
      <c r="G511" s="87">
        <v>1.07976445396146</v>
      </c>
    </row>
    <row r="512" s="54" customFormat="1" customHeight="1" spans="1:7">
      <c r="A512" s="81">
        <v>2070101</v>
      </c>
      <c r="B512" s="81" t="s">
        <v>81</v>
      </c>
      <c r="C512" s="123"/>
      <c r="D512" s="123"/>
      <c r="E512" s="91">
        <v>131</v>
      </c>
      <c r="F512" s="88"/>
      <c r="G512" s="88">
        <v>1.0650406504065</v>
      </c>
    </row>
    <row r="513" s="54" customFormat="1" customHeight="1" spans="1:7">
      <c r="A513" s="81">
        <v>2070102</v>
      </c>
      <c r="B513" s="81" t="s">
        <v>82</v>
      </c>
      <c r="C513" s="123"/>
      <c r="D513" s="123"/>
      <c r="E513" s="91"/>
      <c r="F513" s="88"/>
      <c r="G513" s="88"/>
    </row>
    <row r="514" s="54" customFormat="1" customHeight="1" spans="1:7">
      <c r="A514" s="81">
        <v>2070103</v>
      </c>
      <c r="B514" s="81" t="s">
        <v>83</v>
      </c>
      <c r="C514" s="123"/>
      <c r="D514" s="123"/>
      <c r="E514" s="91"/>
      <c r="F514" s="88"/>
      <c r="G514" s="88"/>
    </row>
    <row r="515" s="54" customFormat="1" customHeight="1" spans="1:7">
      <c r="A515" s="81">
        <v>2070104</v>
      </c>
      <c r="B515" s="81" t="s">
        <v>416</v>
      </c>
      <c r="C515" s="123"/>
      <c r="D515" s="123"/>
      <c r="E515" s="91"/>
      <c r="F515" s="88"/>
      <c r="G515" s="88">
        <v>0</v>
      </c>
    </row>
    <row r="516" s="54" customFormat="1" customHeight="1" spans="1:7">
      <c r="A516" s="81">
        <v>2070105</v>
      </c>
      <c r="B516" s="81" t="s">
        <v>417</v>
      </c>
      <c r="C516" s="123"/>
      <c r="D516" s="123"/>
      <c r="E516" s="91"/>
      <c r="F516" s="88"/>
      <c r="G516" s="88"/>
    </row>
    <row r="517" s="54" customFormat="1" customHeight="1" spans="1:7">
      <c r="A517" s="81">
        <v>2070106</v>
      </c>
      <c r="B517" s="81" t="s">
        <v>418</v>
      </c>
      <c r="C517" s="123"/>
      <c r="D517" s="123"/>
      <c r="E517" s="91"/>
      <c r="F517" s="88"/>
      <c r="G517" s="88"/>
    </row>
    <row r="518" s="54" customFormat="1" customHeight="1" spans="1:7">
      <c r="A518" s="81">
        <v>2070107</v>
      </c>
      <c r="B518" s="81" t="s">
        <v>419</v>
      </c>
      <c r="C518" s="123"/>
      <c r="D518" s="123"/>
      <c r="E518" s="91"/>
      <c r="F518" s="88"/>
      <c r="G518" s="88"/>
    </row>
    <row r="519" s="54" customFormat="1" customHeight="1" spans="1:7">
      <c r="A519" s="81">
        <v>2070108</v>
      </c>
      <c r="B519" s="81" t="s">
        <v>420</v>
      </c>
      <c r="C519" s="123"/>
      <c r="D519" s="123"/>
      <c r="E519" s="91"/>
      <c r="F519" s="88"/>
      <c r="G519" s="88">
        <v>0</v>
      </c>
    </row>
    <row r="520" s="54" customFormat="1" customHeight="1" spans="1:7">
      <c r="A520" s="81">
        <v>2070109</v>
      </c>
      <c r="B520" s="81" t="s">
        <v>421</v>
      </c>
      <c r="C520" s="123"/>
      <c r="D520" s="123"/>
      <c r="E520" s="91">
        <v>715</v>
      </c>
      <c r="F520" s="88"/>
      <c r="G520" s="88">
        <v>3.50490196078431</v>
      </c>
    </row>
    <row r="521" s="54" customFormat="1" customHeight="1" spans="1:7">
      <c r="A521" s="81">
        <v>2070110</v>
      </c>
      <c r="B521" s="81" t="s">
        <v>422</v>
      </c>
      <c r="C521" s="123"/>
      <c r="D521" s="123"/>
      <c r="E521" s="91"/>
      <c r="F521" s="88"/>
      <c r="G521" s="88"/>
    </row>
    <row r="522" s="54" customFormat="1" customHeight="1" spans="1:7">
      <c r="A522" s="81">
        <v>2070111</v>
      </c>
      <c r="B522" s="81" t="s">
        <v>423</v>
      </c>
      <c r="C522" s="123"/>
      <c r="D522" s="123"/>
      <c r="E522" s="91">
        <v>61</v>
      </c>
      <c r="F522" s="88"/>
      <c r="G522" s="88">
        <v>20.3333333333333</v>
      </c>
    </row>
    <row r="523" s="54" customFormat="1" customHeight="1" spans="1:7">
      <c r="A523" s="81">
        <v>2070112</v>
      </c>
      <c r="B523" s="81" t="s">
        <v>424</v>
      </c>
      <c r="C523" s="123"/>
      <c r="D523" s="123"/>
      <c r="E523" s="91"/>
      <c r="F523" s="88"/>
      <c r="G523" s="88"/>
    </row>
    <row r="524" s="54" customFormat="1" customHeight="1" spans="1:7">
      <c r="A524" s="81">
        <v>2070113</v>
      </c>
      <c r="B524" s="81" t="s">
        <v>425</v>
      </c>
      <c r="C524" s="123"/>
      <c r="D524" s="123"/>
      <c r="E524" s="91"/>
      <c r="F524" s="88"/>
      <c r="G524" s="88"/>
    </row>
    <row r="525" s="54" customFormat="1" customHeight="1" spans="1:7">
      <c r="A525" s="81">
        <v>2070114</v>
      </c>
      <c r="B525" s="81" t="s">
        <v>426</v>
      </c>
      <c r="C525" s="123"/>
      <c r="D525" s="123"/>
      <c r="E525" s="91"/>
      <c r="F525" s="88"/>
      <c r="G525" s="88"/>
    </row>
    <row r="526" s="54" customFormat="1" customHeight="1" spans="1:7">
      <c r="A526" s="81">
        <v>2070199</v>
      </c>
      <c r="B526" s="81" t="s">
        <v>427</v>
      </c>
      <c r="C526" s="123"/>
      <c r="D526" s="123"/>
      <c r="E526" s="91">
        <v>1110</v>
      </c>
      <c r="F526" s="88"/>
      <c r="G526" s="88">
        <v>0.738031914893617</v>
      </c>
    </row>
    <row r="527" s="54" customFormat="1" customHeight="1" spans="1:7">
      <c r="A527" s="81">
        <v>20702</v>
      </c>
      <c r="B527" s="121" t="s">
        <v>428</v>
      </c>
      <c r="C527" s="124">
        <v>2</v>
      </c>
      <c r="D527" s="124">
        <v>32</v>
      </c>
      <c r="E527" s="122">
        <f>SUM(E528:E534)</f>
        <v>27</v>
      </c>
      <c r="F527" s="87">
        <f>E527/D527</f>
        <v>0.84375</v>
      </c>
      <c r="G527" s="87">
        <v>1.28571428571429</v>
      </c>
    </row>
    <row r="528" s="54" customFormat="1" customHeight="1" spans="1:7">
      <c r="A528" s="81">
        <v>2070201</v>
      </c>
      <c r="B528" s="81" t="s">
        <v>81</v>
      </c>
      <c r="C528" s="123"/>
      <c r="D528" s="123"/>
      <c r="E528" s="91"/>
      <c r="F528" s="88"/>
      <c r="G528" s="88"/>
    </row>
    <row r="529" s="54" customFormat="1" customHeight="1" spans="1:7">
      <c r="A529" s="81">
        <v>2070202</v>
      </c>
      <c r="B529" s="81" t="s">
        <v>82</v>
      </c>
      <c r="C529" s="123"/>
      <c r="D529" s="123"/>
      <c r="E529" s="91"/>
      <c r="F529" s="88"/>
      <c r="G529" s="88"/>
    </row>
    <row r="530" s="54" customFormat="1" customHeight="1" spans="1:7">
      <c r="A530" s="81">
        <v>2070203</v>
      </c>
      <c r="B530" s="81" t="s">
        <v>83</v>
      </c>
      <c r="C530" s="123"/>
      <c r="D530" s="123"/>
      <c r="E530" s="91"/>
      <c r="F530" s="88"/>
      <c r="G530" s="88"/>
    </row>
    <row r="531" s="54" customFormat="1" customHeight="1" spans="1:7">
      <c r="A531" s="81">
        <v>2070204</v>
      </c>
      <c r="B531" s="81" t="s">
        <v>429</v>
      </c>
      <c r="C531" s="123"/>
      <c r="D531" s="123"/>
      <c r="E531" s="91"/>
      <c r="F531" s="88"/>
      <c r="G531" s="88"/>
    </row>
    <row r="532" s="54" customFormat="1" customHeight="1" spans="1:7">
      <c r="A532" s="81">
        <v>2070205</v>
      </c>
      <c r="B532" s="81" t="s">
        <v>430</v>
      </c>
      <c r="C532" s="123"/>
      <c r="D532" s="123"/>
      <c r="E532" s="91"/>
      <c r="F532" s="88"/>
      <c r="G532" s="88"/>
    </row>
    <row r="533" s="54" customFormat="1" customHeight="1" spans="1:7">
      <c r="A533" s="81">
        <v>2070206</v>
      </c>
      <c r="B533" s="81" t="s">
        <v>431</v>
      </c>
      <c r="C533" s="123"/>
      <c r="D533" s="123"/>
      <c r="E533" s="91"/>
      <c r="F533" s="88"/>
      <c r="G533" s="88"/>
    </row>
    <row r="534" s="54" customFormat="1" customHeight="1" spans="1:7">
      <c r="A534" s="81">
        <v>2070299</v>
      </c>
      <c r="B534" s="81" t="s">
        <v>432</v>
      </c>
      <c r="C534" s="123"/>
      <c r="D534" s="123"/>
      <c r="E534" s="91">
        <v>27</v>
      </c>
      <c r="F534" s="88"/>
      <c r="G534" s="88">
        <v>2.7</v>
      </c>
    </row>
    <row r="535" s="54" customFormat="1" customHeight="1" spans="1:7">
      <c r="A535" s="81">
        <v>20703</v>
      </c>
      <c r="B535" s="121" t="s">
        <v>433</v>
      </c>
      <c r="C535" s="124">
        <v>108</v>
      </c>
      <c r="D535" s="124">
        <v>250</v>
      </c>
      <c r="E535" s="122">
        <f>SUM(E536:E545)</f>
        <v>199</v>
      </c>
      <c r="F535" s="87">
        <f>E535/D535</f>
        <v>0.796</v>
      </c>
      <c r="G535" s="87">
        <v>4.975</v>
      </c>
    </row>
    <row r="536" s="54" customFormat="1" customHeight="1" spans="1:7">
      <c r="A536" s="81">
        <v>2070301</v>
      </c>
      <c r="B536" s="81" t="s">
        <v>81</v>
      </c>
      <c r="C536" s="123"/>
      <c r="D536" s="123"/>
      <c r="E536" s="91"/>
      <c r="F536" s="88"/>
      <c r="G536" s="88"/>
    </row>
    <row r="537" s="54" customFormat="1" customHeight="1" spans="1:7">
      <c r="A537" s="81">
        <v>2070302</v>
      </c>
      <c r="B537" s="81" t="s">
        <v>82</v>
      </c>
      <c r="C537" s="123"/>
      <c r="D537" s="123"/>
      <c r="E537" s="91"/>
      <c r="F537" s="88"/>
      <c r="G537" s="88"/>
    </row>
    <row r="538" s="54" customFormat="1" customHeight="1" spans="1:7">
      <c r="A538" s="81">
        <v>2070303</v>
      </c>
      <c r="B538" s="81" t="s">
        <v>83</v>
      </c>
      <c r="C538" s="123"/>
      <c r="D538" s="123"/>
      <c r="E538" s="91"/>
      <c r="F538" s="88"/>
      <c r="G538" s="88"/>
    </row>
    <row r="539" s="54" customFormat="1" customHeight="1" spans="1:7">
      <c r="A539" s="81">
        <v>2070304</v>
      </c>
      <c r="B539" s="81" t="s">
        <v>434</v>
      </c>
      <c r="C539" s="123"/>
      <c r="D539" s="123"/>
      <c r="E539" s="91"/>
      <c r="F539" s="88"/>
      <c r="G539" s="88"/>
    </row>
    <row r="540" s="54" customFormat="1" customHeight="1" spans="1:7">
      <c r="A540" s="81">
        <v>2070305</v>
      </c>
      <c r="B540" s="81" t="s">
        <v>435</v>
      </c>
      <c r="C540" s="123"/>
      <c r="D540" s="123"/>
      <c r="E540" s="91"/>
      <c r="F540" s="88"/>
      <c r="G540" s="88"/>
    </row>
    <row r="541" s="54" customFormat="1" customHeight="1" spans="1:7">
      <c r="A541" s="81">
        <v>2070306</v>
      </c>
      <c r="B541" s="81" t="s">
        <v>436</v>
      </c>
      <c r="C541" s="123"/>
      <c r="D541" s="123"/>
      <c r="E541" s="91"/>
      <c r="F541" s="88"/>
      <c r="G541" s="88"/>
    </row>
    <row r="542" s="54" customFormat="1" customHeight="1" spans="1:7">
      <c r="A542" s="81">
        <v>2070307</v>
      </c>
      <c r="B542" s="81" t="s">
        <v>437</v>
      </c>
      <c r="C542" s="123"/>
      <c r="D542" s="123"/>
      <c r="E542" s="91">
        <v>16</v>
      </c>
      <c r="F542" s="88"/>
      <c r="G542" s="88">
        <v>0.4</v>
      </c>
    </row>
    <row r="543" s="54" customFormat="1" customHeight="1" spans="1:7">
      <c r="A543" s="81">
        <v>2070308</v>
      </c>
      <c r="B543" s="81" t="s">
        <v>438</v>
      </c>
      <c r="C543" s="123"/>
      <c r="D543" s="123"/>
      <c r="E543" s="91">
        <v>183</v>
      </c>
      <c r="F543" s="88"/>
      <c r="G543" s="88"/>
    </row>
    <row r="544" s="54" customFormat="1" customHeight="1" spans="1:7">
      <c r="A544" s="81">
        <v>2070309</v>
      </c>
      <c r="B544" s="81" t="s">
        <v>439</v>
      </c>
      <c r="C544" s="123"/>
      <c r="D544" s="123"/>
      <c r="E544" s="91"/>
      <c r="F544" s="88"/>
      <c r="G544" s="88"/>
    </row>
    <row r="545" s="54" customFormat="1" customHeight="1" spans="1:7">
      <c r="A545" s="81">
        <v>2070399</v>
      </c>
      <c r="B545" s="81" t="s">
        <v>440</v>
      </c>
      <c r="C545" s="123"/>
      <c r="D545" s="123"/>
      <c r="E545" s="91"/>
      <c r="F545" s="88"/>
      <c r="G545" s="88"/>
    </row>
    <row r="546" s="54" customFormat="1" customHeight="1" spans="1:7">
      <c r="A546" s="81">
        <v>20706</v>
      </c>
      <c r="B546" s="97" t="s">
        <v>441</v>
      </c>
      <c r="C546" s="124">
        <v>1</v>
      </c>
      <c r="D546" s="124">
        <v>1</v>
      </c>
      <c r="E546" s="122">
        <f>SUM(E547:E554)</f>
        <v>1</v>
      </c>
      <c r="F546" s="87">
        <f>E546/D546</f>
        <v>1</v>
      </c>
      <c r="G546" s="87">
        <v>1</v>
      </c>
    </row>
    <row r="547" s="54" customFormat="1" customHeight="1" spans="1:7">
      <c r="A547" s="81">
        <v>2070601</v>
      </c>
      <c r="B547" s="82" t="s">
        <v>81</v>
      </c>
      <c r="C547" s="123"/>
      <c r="D547" s="123"/>
      <c r="E547" s="91"/>
      <c r="F547" s="88"/>
      <c r="G547" s="88"/>
    </row>
    <row r="548" s="54" customFormat="1" customHeight="1" spans="1:7">
      <c r="A548" s="81">
        <v>2070602</v>
      </c>
      <c r="B548" s="82" t="s">
        <v>82</v>
      </c>
      <c r="C548" s="123"/>
      <c r="D548" s="123"/>
      <c r="E548" s="91"/>
      <c r="F548" s="88"/>
      <c r="G548" s="88"/>
    </row>
    <row r="549" s="54" customFormat="1" customHeight="1" spans="1:7">
      <c r="A549" s="81">
        <v>2070603</v>
      </c>
      <c r="B549" s="82" t="s">
        <v>83</v>
      </c>
      <c r="C549" s="123"/>
      <c r="D549" s="123"/>
      <c r="E549" s="91"/>
      <c r="F549" s="88"/>
      <c r="G549" s="88"/>
    </row>
    <row r="550" s="54" customFormat="1" customHeight="1" spans="1:7">
      <c r="A550" s="81">
        <v>2070604</v>
      </c>
      <c r="B550" s="82" t="s">
        <v>442</v>
      </c>
      <c r="C550" s="123"/>
      <c r="D550" s="123"/>
      <c r="E550" s="91"/>
      <c r="F550" s="88"/>
      <c r="G550" s="88"/>
    </row>
    <row r="551" s="54" customFormat="1" customHeight="1" spans="1:7">
      <c r="A551" s="81">
        <v>2070605</v>
      </c>
      <c r="B551" s="82" t="s">
        <v>443</v>
      </c>
      <c r="C551" s="123"/>
      <c r="D551" s="123"/>
      <c r="E551" s="91"/>
      <c r="F551" s="88"/>
      <c r="G551" s="88"/>
    </row>
    <row r="552" s="54" customFormat="1" customHeight="1" spans="1:7">
      <c r="A552" s="81">
        <v>2070606</v>
      </c>
      <c r="B552" s="82" t="s">
        <v>444</v>
      </c>
      <c r="C552" s="123"/>
      <c r="D552" s="123"/>
      <c r="E552" s="91"/>
      <c r="F552" s="88"/>
      <c r="G552" s="88"/>
    </row>
    <row r="553" s="54" customFormat="1" customHeight="1" spans="1:7">
      <c r="A553" s="81">
        <v>2070607</v>
      </c>
      <c r="B553" s="82" t="s">
        <v>445</v>
      </c>
      <c r="C553" s="123"/>
      <c r="D553" s="123"/>
      <c r="E553" s="91"/>
      <c r="F553" s="88"/>
      <c r="G553" s="88"/>
    </row>
    <row r="554" s="54" customFormat="1" customHeight="1" spans="1:7">
      <c r="A554" s="81">
        <v>2070699</v>
      </c>
      <c r="B554" s="82" t="s">
        <v>446</v>
      </c>
      <c r="C554" s="123"/>
      <c r="D554" s="123"/>
      <c r="E554" s="91">
        <v>1</v>
      </c>
      <c r="F554" s="88"/>
      <c r="G554" s="88">
        <v>1</v>
      </c>
    </row>
    <row r="555" s="54" customFormat="1" customHeight="1" spans="1:7">
      <c r="A555" s="81">
        <v>20708</v>
      </c>
      <c r="B555" s="97" t="s">
        <v>447</v>
      </c>
      <c r="C555" s="123"/>
      <c r="D555" s="123"/>
      <c r="E555" s="91"/>
      <c r="F555" s="88"/>
      <c r="G555" s="88"/>
    </row>
    <row r="556" s="54" customFormat="1" customHeight="1" spans="1:7">
      <c r="A556" s="81">
        <v>2070801</v>
      </c>
      <c r="B556" s="82" t="s">
        <v>81</v>
      </c>
      <c r="C556" s="123"/>
      <c r="D556" s="123"/>
      <c r="E556" s="91"/>
      <c r="F556" s="88"/>
      <c r="G556" s="88"/>
    </row>
    <row r="557" s="54" customFormat="1" customHeight="1" spans="1:7">
      <c r="A557" s="81">
        <v>2070802</v>
      </c>
      <c r="B557" s="82" t="s">
        <v>82</v>
      </c>
      <c r="C557" s="123"/>
      <c r="D557" s="123"/>
      <c r="E557" s="91"/>
      <c r="F557" s="88"/>
      <c r="G557" s="88"/>
    </row>
    <row r="558" s="54" customFormat="1" customHeight="1" spans="1:7">
      <c r="A558" s="81">
        <v>2070803</v>
      </c>
      <c r="B558" s="82" t="s">
        <v>83</v>
      </c>
      <c r="C558" s="123"/>
      <c r="D558" s="123"/>
      <c r="E558" s="91"/>
      <c r="F558" s="88"/>
      <c r="G558" s="88"/>
    </row>
    <row r="559" s="54" customFormat="1" customHeight="1" spans="1:7">
      <c r="A559" s="81">
        <v>2070806</v>
      </c>
      <c r="B559" s="82" t="s">
        <v>448</v>
      </c>
      <c r="C559" s="123"/>
      <c r="D559" s="123"/>
      <c r="E559" s="91"/>
      <c r="F559" s="88"/>
      <c r="G559" s="88"/>
    </row>
    <row r="560" s="54" customFormat="1" customHeight="1" spans="1:7">
      <c r="A560" s="81">
        <v>2070807</v>
      </c>
      <c r="B560" s="82" t="s">
        <v>449</v>
      </c>
      <c r="C560" s="123"/>
      <c r="D560" s="123"/>
      <c r="E560" s="91"/>
      <c r="F560" s="88"/>
      <c r="G560" s="88"/>
    </row>
    <row r="561" s="54" customFormat="1" customHeight="1" spans="1:7">
      <c r="A561" s="81">
        <v>2070808</v>
      </c>
      <c r="B561" s="82" t="s">
        <v>450</v>
      </c>
      <c r="C561" s="123"/>
      <c r="D561" s="123"/>
      <c r="E561" s="91"/>
      <c r="F561" s="88"/>
      <c r="G561" s="88"/>
    </row>
    <row r="562" s="54" customFormat="1" customHeight="1" spans="1:7">
      <c r="A562" s="81">
        <v>2070899</v>
      </c>
      <c r="B562" s="82" t="s">
        <v>451</v>
      </c>
      <c r="C562" s="123"/>
      <c r="D562" s="123"/>
      <c r="E562" s="91"/>
      <c r="F562" s="88"/>
      <c r="G562" s="88"/>
    </row>
    <row r="563" s="54" customFormat="1" customHeight="1" spans="1:7">
      <c r="A563" s="81">
        <v>20799</v>
      </c>
      <c r="B563" s="121" t="s">
        <v>452</v>
      </c>
      <c r="C563" s="124">
        <v>75</v>
      </c>
      <c r="D563" s="124">
        <v>75</v>
      </c>
      <c r="E563" s="122">
        <f>SUM(E564:E565)</f>
        <v>52</v>
      </c>
      <c r="F563" s="87">
        <f t="shared" ref="F563:F567" si="2">E563/D563</f>
        <v>0.693333333333333</v>
      </c>
      <c r="G563" s="87">
        <v>0.327044025157233</v>
      </c>
    </row>
    <row r="564" s="54" customFormat="1" customHeight="1" spans="1:7">
      <c r="A564" s="81">
        <v>2079903</v>
      </c>
      <c r="B564" s="81" t="s">
        <v>453</v>
      </c>
      <c r="C564" s="123"/>
      <c r="D564" s="123"/>
      <c r="E564" s="91"/>
      <c r="F564" s="88"/>
      <c r="G564" s="88">
        <v>0</v>
      </c>
    </row>
    <row r="565" s="54" customFormat="1" customHeight="1" spans="1:7">
      <c r="A565" s="81">
        <v>2079999</v>
      </c>
      <c r="B565" s="81" t="s">
        <v>454</v>
      </c>
      <c r="C565" s="123"/>
      <c r="D565" s="123"/>
      <c r="E565" s="91">
        <v>52</v>
      </c>
      <c r="F565" s="88"/>
      <c r="G565" s="88">
        <v>1.06122448979592</v>
      </c>
    </row>
    <row r="566" s="54" customFormat="1" customHeight="1" spans="1:7">
      <c r="A566" s="81">
        <v>208</v>
      </c>
      <c r="B566" s="121" t="s">
        <v>455</v>
      </c>
      <c r="C566" s="146">
        <f>SUM(C567,C586,C594,C596,C605,C609,C619,C628,C635,C643,C652,C658,C661,C664,C667,C670,C673,C677,C681,C690,C693)</f>
        <v>35077</v>
      </c>
      <c r="D566" s="146">
        <f>SUM(D567,D586,D594,D596,D605,D609,D619,D628,D635,D643,D652,D658,D661,D664,D667,D670,D673,D677,D681,D690,D693)</f>
        <v>51976</v>
      </c>
      <c r="E566" s="122">
        <f>SUM(E567,E586,E594,E596,E605,E609,E619,E628,E635,E643,E652,E658,E661,E664,E667,E670,E673,E677,E681,E690,E693)</f>
        <v>50082</v>
      </c>
      <c r="F566" s="87">
        <f t="shared" si="2"/>
        <v>0.963560104663691</v>
      </c>
      <c r="G566" s="87">
        <v>1.23708131607549</v>
      </c>
    </row>
    <row r="567" s="54" customFormat="1" customHeight="1" spans="1:7">
      <c r="A567" s="81">
        <v>20801</v>
      </c>
      <c r="B567" s="121" t="s">
        <v>456</v>
      </c>
      <c r="C567" s="124">
        <v>2565</v>
      </c>
      <c r="D567" s="124">
        <v>4676</v>
      </c>
      <c r="E567" s="122">
        <f>SUM(E568:E585)</f>
        <v>4091</v>
      </c>
      <c r="F567" s="87">
        <f t="shared" si="2"/>
        <v>0.874893071000855</v>
      </c>
      <c r="G567" s="87">
        <v>1.02918238993711</v>
      </c>
    </row>
    <row r="568" s="54" customFormat="1" customHeight="1" spans="1:7">
      <c r="A568" s="81">
        <v>2080101</v>
      </c>
      <c r="B568" s="81" t="s">
        <v>81</v>
      </c>
      <c r="C568" s="123"/>
      <c r="D568" s="123"/>
      <c r="E568" s="91">
        <v>82</v>
      </c>
      <c r="F568" s="88"/>
      <c r="G568" s="88">
        <v>0.640625</v>
      </c>
    </row>
    <row r="569" s="54" customFormat="1" customHeight="1" spans="1:7">
      <c r="A569" s="81">
        <v>2080102</v>
      </c>
      <c r="B569" s="81" t="s">
        <v>82</v>
      </c>
      <c r="C569" s="123"/>
      <c r="D569" s="123"/>
      <c r="E569" s="91"/>
      <c r="F569" s="88"/>
      <c r="G569" s="88"/>
    </row>
    <row r="570" s="54" customFormat="1" customHeight="1" spans="1:7">
      <c r="A570" s="81">
        <v>2080103</v>
      </c>
      <c r="B570" s="81" t="s">
        <v>83</v>
      </c>
      <c r="C570" s="123"/>
      <c r="D570" s="123"/>
      <c r="E570" s="91"/>
      <c r="F570" s="88"/>
      <c r="G570" s="88"/>
    </row>
    <row r="571" s="54" customFormat="1" customHeight="1" spans="1:7">
      <c r="A571" s="81">
        <v>2080104</v>
      </c>
      <c r="B571" s="81" t="s">
        <v>457</v>
      </c>
      <c r="C571" s="123"/>
      <c r="D571" s="123"/>
      <c r="E571" s="91"/>
      <c r="F571" s="88"/>
      <c r="G571" s="88"/>
    </row>
    <row r="572" s="54" customFormat="1" customHeight="1" spans="1:7">
      <c r="A572" s="81">
        <v>2080105</v>
      </c>
      <c r="B572" s="81" t="s">
        <v>458</v>
      </c>
      <c r="C572" s="123"/>
      <c r="D572" s="123"/>
      <c r="E572" s="91"/>
      <c r="F572" s="88"/>
      <c r="G572" s="88">
        <v>0</v>
      </c>
    </row>
    <row r="573" s="54" customFormat="1" customHeight="1" spans="1:7">
      <c r="A573" s="81">
        <v>2080106</v>
      </c>
      <c r="B573" s="81" t="s">
        <v>459</v>
      </c>
      <c r="C573" s="123"/>
      <c r="D573" s="123"/>
      <c r="E573" s="91">
        <v>1119</v>
      </c>
      <c r="F573" s="88"/>
      <c r="G573" s="88">
        <v>1.04287045666356</v>
      </c>
    </row>
    <row r="574" s="54" customFormat="1" customHeight="1" spans="1:7">
      <c r="A574" s="81">
        <v>2080107</v>
      </c>
      <c r="B574" s="81" t="s">
        <v>460</v>
      </c>
      <c r="C574" s="123"/>
      <c r="D574" s="123"/>
      <c r="E574" s="91"/>
      <c r="F574" s="88"/>
      <c r="G574" s="88"/>
    </row>
    <row r="575" s="54" customFormat="1" customHeight="1" spans="1:7">
      <c r="A575" s="81">
        <v>2080108</v>
      </c>
      <c r="B575" s="81" t="s">
        <v>122</v>
      </c>
      <c r="C575" s="123"/>
      <c r="D575" s="123"/>
      <c r="E575" s="91"/>
      <c r="F575" s="88"/>
      <c r="G575" s="88"/>
    </row>
    <row r="576" s="54" customFormat="1" customHeight="1" spans="1:7">
      <c r="A576" s="81">
        <v>2080109</v>
      </c>
      <c r="B576" s="81" t="s">
        <v>461</v>
      </c>
      <c r="C576" s="123"/>
      <c r="D576" s="123"/>
      <c r="E576" s="91">
        <v>87</v>
      </c>
      <c r="F576" s="88"/>
      <c r="G576" s="88">
        <v>1.01162790697674</v>
      </c>
    </row>
    <row r="577" s="54" customFormat="1" customHeight="1" spans="1:7">
      <c r="A577" s="81">
        <v>2080110</v>
      </c>
      <c r="B577" s="81" t="s">
        <v>462</v>
      </c>
      <c r="C577" s="123"/>
      <c r="D577" s="123"/>
      <c r="E577" s="91"/>
      <c r="F577" s="88"/>
      <c r="G577" s="88"/>
    </row>
    <row r="578" s="54" customFormat="1" customHeight="1" spans="1:7">
      <c r="A578" s="81">
        <v>2080111</v>
      </c>
      <c r="B578" s="81" t="s">
        <v>463</v>
      </c>
      <c r="C578" s="123"/>
      <c r="D578" s="123"/>
      <c r="E578" s="91"/>
      <c r="F578" s="88"/>
      <c r="G578" s="88"/>
    </row>
    <row r="579" s="54" customFormat="1" customHeight="1" spans="1:7">
      <c r="A579" s="81">
        <v>2080112</v>
      </c>
      <c r="B579" s="81" t="s">
        <v>464</v>
      </c>
      <c r="C579" s="123"/>
      <c r="D579" s="123"/>
      <c r="E579" s="91">
        <v>120</v>
      </c>
      <c r="F579" s="88"/>
      <c r="G579" s="88">
        <v>2.66666666666667</v>
      </c>
    </row>
    <row r="580" s="54" customFormat="1" customHeight="1" spans="1:7">
      <c r="A580" s="81">
        <v>2080113</v>
      </c>
      <c r="B580" s="81" t="s">
        <v>465</v>
      </c>
      <c r="C580" s="123"/>
      <c r="D580" s="123"/>
      <c r="E580" s="91"/>
      <c r="F580" s="88"/>
      <c r="G580" s="88"/>
    </row>
    <row r="581" s="54" customFormat="1" customHeight="1" spans="1:7">
      <c r="A581" s="81">
        <v>2080114</v>
      </c>
      <c r="B581" s="81" t="s">
        <v>466</v>
      </c>
      <c r="C581" s="123"/>
      <c r="D581" s="123"/>
      <c r="E581" s="91"/>
      <c r="F581" s="88"/>
      <c r="G581" s="88"/>
    </row>
    <row r="582" s="54" customFormat="1" customHeight="1" spans="1:7">
      <c r="A582" s="81">
        <v>2080115</v>
      </c>
      <c r="B582" s="81" t="s">
        <v>467</v>
      </c>
      <c r="C582" s="123"/>
      <c r="D582" s="123"/>
      <c r="E582" s="91"/>
      <c r="F582" s="88"/>
      <c r="G582" s="88"/>
    </row>
    <row r="583" s="54" customFormat="1" customHeight="1" spans="1:7">
      <c r="A583" s="81">
        <v>2080116</v>
      </c>
      <c r="B583" s="81" t="s">
        <v>468</v>
      </c>
      <c r="C583" s="123"/>
      <c r="D583" s="123"/>
      <c r="E583" s="91">
        <v>673</v>
      </c>
      <c r="F583" s="88"/>
      <c r="G583" s="88">
        <v>0.782558139534884</v>
      </c>
    </row>
    <row r="584" s="54" customFormat="1" customHeight="1" spans="1:7">
      <c r="A584" s="81">
        <v>2080150</v>
      </c>
      <c r="B584" s="81" t="s">
        <v>90</v>
      </c>
      <c r="C584" s="123"/>
      <c r="D584" s="123"/>
      <c r="E584" s="91"/>
      <c r="F584" s="88"/>
      <c r="G584" s="88"/>
    </row>
    <row r="585" s="54" customFormat="1" customHeight="1" spans="1:7">
      <c r="A585" s="81">
        <v>2080199</v>
      </c>
      <c r="B585" s="81" t="s">
        <v>469</v>
      </c>
      <c r="C585" s="123"/>
      <c r="D585" s="123"/>
      <c r="E585" s="91">
        <v>2010</v>
      </c>
      <c r="F585" s="88"/>
      <c r="G585" s="88">
        <v>1.16589327146172</v>
      </c>
    </row>
    <row r="586" s="54" customFormat="1" customHeight="1" spans="1:7">
      <c r="A586" s="81">
        <v>20802</v>
      </c>
      <c r="B586" s="121" t="s">
        <v>470</v>
      </c>
      <c r="C586" s="124">
        <v>171</v>
      </c>
      <c r="D586" s="124">
        <v>201</v>
      </c>
      <c r="E586" s="122">
        <f>SUM(E587:E593)</f>
        <v>192</v>
      </c>
      <c r="F586" s="87">
        <f>E586/D586</f>
        <v>0.955223880597015</v>
      </c>
      <c r="G586" s="87">
        <v>1.1566265060241</v>
      </c>
    </row>
    <row r="587" s="54" customFormat="1" customHeight="1" spans="1:7">
      <c r="A587" s="81">
        <v>2080201</v>
      </c>
      <c r="B587" s="81" t="s">
        <v>81</v>
      </c>
      <c r="C587" s="123"/>
      <c r="D587" s="123"/>
      <c r="E587" s="91">
        <v>113</v>
      </c>
      <c r="F587" s="88"/>
      <c r="G587" s="88">
        <v>1.24175824175824</v>
      </c>
    </row>
    <row r="588" s="54" customFormat="1" customHeight="1" spans="1:7">
      <c r="A588" s="81">
        <v>2080202</v>
      </c>
      <c r="B588" s="81" t="s">
        <v>82</v>
      </c>
      <c r="C588" s="123"/>
      <c r="D588" s="123"/>
      <c r="E588" s="91">
        <v>16</v>
      </c>
      <c r="F588" s="88"/>
      <c r="G588" s="88"/>
    </row>
    <row r="589" s="54" customFormat="1" customHeight="1" spans="1:7">
      <c r="A589" s="81">
        <v>2080203</v>
      </c>
      <c r="B589" s="81" t="s">
        <v>83</v>
      </c>
      <c r="C589" s="123"/>
      <c r="D589" s="123"/>
      <c r="E589" s="91"/>
      <c r="F589" s="88"/>
      <c r="G589" s="88"/>
    </row>
    <row r="590" s="54" customFormat="1" customHeight="1" spans="1:7">
      <c r="A590" s="81">
        <v>2080206</v>
      </c>
      <c r="B590" s="81" t="s">
        <v>471</v>
      </c>
      <c r="C590" s="123"/>
      <c r="D590" s="123"/>
      <c r="E590" s="91">
        <v>2</v>
      </c>
      <c r="F590" s="88"/>
      <c r="G590" s="88"/>
    </row>
    <row r="591" s="54" customFormat="1" customHeight="1" spans="1:7">
      <c r="A591" s="81">
        <v>2080207</v>
      </c>
      <c r="B591" s="81" t="s">
        <v>472</v>
      </c>
      <c r="C591" s="123"/>
      <c r="D591" s="123"/>
      <c r="E591" s="91"/>
      <c r="F591" s="88"/>
      <c r="G591" s="88"/>
    </row>
    <row r="592" s="54" customFormat="1" customHeight="1" spans="1:7">
      <c r="A592" s="81">
        <v>2080209</v>
      </c>
      <c r="B592" s="81" t="s">
        <v>473</v>
      </c>
      <c r="C592" s="123"/>
      <c r="D592" s="123"/>
      <c r="E592" s="91"/>
      <c r="F592" s="88"/>
      <c r="G592" s="88">
        <v>0</v>
      </c>
    </row>
    <row r="593" s="54" customFormat="1" customHeight="1" spans="1:7">
      <c r="A593" s="81">
        <v>2080299</v>
      </c>
      <c r="B593" s="81" t="s">
        <v>474</v>
      </c>
      <c r="C593" s="123"/>
      <c r="D593" s="123"/>
      <c r="E593" s="91">
        <v>61</v>
      </c>
      <c r="F593" s="88"/>
      <c r="G593" s="88">
        <v>1.22</v>
      </c>
    </row>
    <row r="594" s="54" customFormat="1" customHeight="1" spans="1:7">
      <c r="A594" s="81">
        <v>20804</v>
      </c>
      <c r="B594" s="121" t="s">
        <v>475</v>
      </c>
      <c r="C594" s="123"/>
      <c r="D594" s="123"/>
      <c r="E594" s="91"/>
      <c r="F594" s="88"/>
      <c r="G594" s="88"/>
    </row>
    <row r="595" s="54" customFormat="1" customHeight="1" spans="1:7">
      <c r="A595" s="81">
        <v>2080402</v>
      </c>
      <c r="B595" s="81" t="s">
        <v>476</v>
      </c>
      <c r="C595" s="123"/>
      <c r="D595" s="123"/>
      <c r="E595" s="91"/>
      <c r="F595" s="88"/>
      <c r="G595" s="88"/>
    </row>
    <row r="596" s="54" customFormat="1" customHeight="1" spans="1:7">
      <c r="A596" s="81">
        <v>20805</v>
      </c>
      <c r="B596" s="121" t="s">
        <v>477</v>
      </c>
      <c r="C596" s="124">
        <v>18788</v>
      </c>
      <c r="D596" s="124">
        <v>23858</v>
      </c>
      <c r="E596" s="122">
        <f>SUM(E597:E604)</f>
        <v>23840</v>
      </c>
      <c r="F596" s="87">
        <f>E596/D596</f>
        <v>0.999245536088524</v>
      </c>
      <c r="G596" s="87">
        <v>1.44598774792261</v>
      </c>
    </row>
    <row r="597" s="54" customFormat="1" customHeight="1" spans="1:7">
      <c r="A597" s="81">
        <v>2080501</v>
      </c>
      <c r="B597" s="81" t="s">
        <v>478</v>
      </c>
      <c r="C597" s="123"/>
      <c r="D597" s="123"/>
      <c r="E597" s="91">
        <v>479</v>
      </c>
      <c r="F597" s="88"/>
      <c r="G597" s="88">
        <v>1.06208425720621</v>
      </c>
    </row>
    <row r="598" s="54" customFormat="1" customHeight="1" spans="1:7">
      <c r="A598" s="81">
        <v>2080502</v>
      </c>
      <c r="B598" s="81" t="s">
        <v>479</v>
      </c>
      <c r="C598" s="123"/>
      <c r="D598" s="123"/>
      <c r="E598" s="91">
        <v>1888</v>
      </c>
      <c r="F598" s="88"/>
      <c r="G598" s="88">
        <v>1.0177897574124</v>
      </c>
    </row>
    <row r="599" s="54" customFormat="1" customHeight="1" spans="1:7">
      <c r="A599" s="81">
        <v>2080503</v>
      </c>
      <c r="B599" s="81" t="s">
        <v>480</v>
      </c>
      <c r="C599" s="123"/>
      <c r="D599" s="123"/>
      <c r="E599" s="91"/>
      <c r="F599" s="88"/>
      <c r="G599" s="88"/>
    </row>
    <row r="600" s="54" customFormat="1" customHeight="1" spans="1:7">
      <c r="A600" s="81">
        <v>2080505</v>
      </c>
      <c r="B600" s="81" t="s">
        <v>481</v>
      </c>
      <c r="C600" s="123"/>
      <c r="D600" s="123"/>
      <c r="E600" s="91">
        <v>4864</v>
      </c>
      <c r="F600" s="88"/>
      <c r="G600" s="88">
        <v>1.0631693989071</v>
      </c>
    </row>
    <row r="601" s="54" customFormat="1" customHeight="1" spans="1:7">
      <c r="A601" s="81">
        <v>2080506</v>
      </c>
      <c r="B601" s="81" t="s">
        <v>482</v>
      </c>
      <c r="C601" s="123"/>
      <c r="D601" s="123"/>
      <c r="E601" s="91">
        <v>4625</v>
      </c>
      <c r="F601" s="88"/>
      <c r="G601" s="88">
        <v>0.942723196086425</v>
      </c>
    </row>
    <row r="602" s="54" customFormat="1" customHeight="1" spans="1:7">
      <c r="A602" s="81">
        <v>2080507</v>
      </c>
      <c r="B602" s="81" t="s">
        <v>483</v>
      </c>
      <c r="C602" s="123"/>
      <c r="D602" s="123"/>
      <c r="E602" s="91">
        <v>11984</v>
      </c>
      <c r="F602" s="88"/>
      <c r="G602" s="88">
        <v>2.54978723404255</v>
      </c>
    </row>
    <row r="603" s="54" customFormat="1" customHeight="1" spans="1:7">
      <c r="A603" s="81">
        <v>2080508</v>
      </c>
      <c r="B603" s="81" t="s">
        <v>484</v>
      </c>
      <c r="C603" s="123"/>
      <c r="D603" s="123"/>
      <c r="E603" s="91"/>
      <c r="F603" s="88"/>
      <c r="G603" s="88"/>
    </row>
    <row r="604" s="54" customFormat="1" customHeight="1" spans="1:7">
      <c r="A604" s="81">
        <v>2080599</v>
      </c>
      <c r="B604" s="81" t="s">
        <v>485</v>
      </c>
      <c r="C604" s="123"/>
      <c r="D604" s="123"/>
      <c r="E604" s="91"/>
      <c r="F604" s="88"/>
      <c r="G604" s="88"/>
    </row>
    <row r="605" s="54" customFormat="1" customHeight="1" spans="1:7">
      <c r="A605" s="81">
        <v>20806</v>
      </c>
      <c r="B605" s="121" t="s">
        <v>486</v>
      </c>
      <c r="C605" s="123"/>
      <c r="D605" s="123"/>
      <c r="E605" s="91"/>
      <c r="F605" s="88"/>
      <c r="G605" s="88"/>
    </row>
    <row r="606" s="54" customFormat="1" customHeight="1" spans="1:7">
      <c r="A606" s="81">
        <v>2080601</v>
      </c>
      <c r="B606" s="81" t="s">
        <v>487</v>
      </c>
      <c r="C606" s="123"/>
      <c r="D606" s="123"/>
      <c r="E606" s="91"/>
      <c r="F606" s="88"/>
      <c r="G606" s="88"/>
    </row>
    <row r="607" s="54" customFormat="1" customHeight="1" spans="1:7">
      <c r="A607" s="81">
        <v>2080602</v>
      </c>
      <c r="B607" s="81" t="s">
        <v>488</v>
      </c>
      <c r="C607" s="123"/>
      <c r="D607" s="123"/>
      <c r="E607" s="91"/>
      <c r="F607" s="88"/>
      <c r="G607" s="88"/>
    </row>
    <row r="608" s="54" customFormat="1" customHeight="1" spans="1:7">
      <c r="A608" s="81">
        <v>2080699</v>
      </c>
      <c r="B608" s="81" t="s">
        <v>489</v>
      </c>
      <c r="C608" s="123"/>
      <c r="D608" s="123"/>
      <c r="E608" s="91"/>
      <c r="F608" s="88"/>
      <c r="G608" s="88"/>
    </row>
    <row r="609" s="54" customFormat="1" customHeight="1" spans="1:7">
      <c r="A609" s="81">
        <v>20807</v>
      </c>
      <c r="B609" s="121" t="s">
        <v>490</v>
      </c>
      <c r="C609" s="124">
        <v>4376</v>
      </c>
      <c r="D609" s="124">
        <v>7039</v>
      </c>
      <c r="E609" s="122">
        <f>SUM(E610:E618)</f>
        <v>6703</v>
      </c>
      <c r="F609" s="87">
        <f>E609/D609</f>
        <v>0.952265946867453</v>
      </c>
      <c r="G609" s="87">
        <v>1.15688643424232</v>
      </c>
    </row>
    <row r="610" s="54" customFormat="1" customHeight="1" spans="1:7">
      <c r="A610" s="81">
        <v>2080701</v>
      </c>
      <c r="B610" s="81" t="s">
        <v>491</v>
      </c>
      <c r="C610" s="123"/>
      <c r="D610" s="123"/>
      <c r="E610" s="91"/>
      <c r="F610" s="88"/>
      <c r="G610" s="88"/>
    </row>
    <row r="611" s="54" customFormat="1" customHeight="1" spans="1:7">
      <c r="A611" s="81">
        <v>2080702</v>
      </c>
      <c r="B611" s="81" t="s">
        <v>492</v>
      </c>
      <c r="C611" s="123"/>
      <c r="D611" s="123"/>
      <c r="E611" s="91">
        <v>758</v>
      </c>
      <c r="F611" s="88"/>
      <c r="G611" s="88"/>
    </row>
    <row r="612" s="54" customFormat="1" customHeight="1" spans="1:7">
      <c r="A612" s="81">
        <v>2080704</v>
      </c>
      <c r="B612" s="81" t="s">
        <v>493</v>
      </c>
      <c r="C612" s="123"/>
      <c r="D612" s="123"/>
      <c r="E612" s="91">
        <v>1819</v>
      </c>
      <c r="F612" s="88"/>
      <c r="G612" s="88"/>
    </row>
    <row r="613" s="54" customFormat="1" customHeight="1" spans="1:7">
      <c r="A613" s="81">
        <v>2080705</v>
      </c>
      <c r="B613" s="81" t="s">
        <v>494</v>
      </c>
      <c r="C613" s="123"/>
      <c r="D613" s="123"/>
      <c r="E613" s="91">
        <v>2400</v>
      </c>
      <c r="F613" s="88"/>
      <c r="G613" s="88">
        <v>35.2941176470588</v>
      </c>
    </row>
    <row r="614" s="54" customFormat="1" customHeight="1" spans="1:7">
      <c r="A614" s="81">
        <v>2080709</v>
      </c>
      <c r="B614" s="81" t="s">
        <v>495</v>
      </c>
      <c r="C614" s="123"/>
      <c r="D614" s="123"/>
      <c r="E614" s="91"/>
      <c r="F614" s="88"/>
      <c r="G614" s="88"/>
    </row>
    <row r="615" s="54" customFormat="1" customHeight="1" spans="1:7">
      <c r="A615" s="81">
        <v>2080711</v>
      </c>
      <c r="B615" s="81" t="s">
        <v>496</v>
      </c>
      <c r="C615" s="123"/>
      <c r="D615" s="123"/>
      <c r="E615" s="91">
        <v>287</v>
      </c>
      <c r="F615" s="88"/>
      <c r="G615" s="88"/>
    </row>
    <row r="616" s="54" customFormat="1" customHeight="1" spans="1:7">
      <c r="A616" s="81">
        <v>2080712</v>
      </c>
      <c r="B616" s="81" t="s">
        <v>497</v>
      </c>
      <c r="C616" s="123"/>
      <c r="D616" s="123"/>
      <c r="E616" s="91"/>
      <c r="F616" s="88"/>
      <c r="G616" s="88"/>
    </row>
    <row r="617" s="54" customFormat="1" customHeight="1" spans="1:7">
      <c r="A617" s="81">
        <v>2080713</v>
      </c>
      <c r="B617" s="81" t="s">
        <v>498</v>
      </c>
      <c r="C617" s="123"/>
      <c r="D617" s="123"/>
      <c r="E617" s="91"/>
      <c r="F617" s="88"/>
      <c r="G617" s="88"/>
    </row>
    <row r="618" s="54" customFormat="1" customHeight="1" spans="1:7">
      <c r="A618" s="81">
        <v>2080799</v>
      </c>
      <c r="B618" s="81" t="s">
        <v>499</v>
      </c>
      <c r="C618" s="123"/>
      <c r="D618" s="123"/>
      <c r="E618" s="91">
        <v>1439</v>
      </c>
      <c r="F618" s="88"/>
      <c r="G618" s="88">
        <v>0.251309814879497</v>
      </c>
    </row>
    <row r="619" s="54" customFormat="1" customHeight="1" spans="1:7">
      <c r="A619" s="81">
        <v>20808</v>
      </c>
      <c r="B619" s="121" t="s">
        <v>500</v>
      </c>
      <c r="C619" s="124">
        <v>1310</v>
      </c>
      <c r="D619" s="124">
        <v>1974</v>
      </c>
      <c r="E619" s="122">
        <f>SUM(E620:E627)</f>
        <v>1921</v>
      </c>
      <c r="F619" s="87">
        <f>E619/D619</f>
        <v>0.973150962512665</v>
      </c>
      <c r="G619" s="87">
        <v>1.01479133650291</v>
      </c>
    </row>
    <row r="620" s="54" customFormat="1" customHeight="1" spans="1:7">
      <c r="A620" s="81">
        <v>2080801</v>
      </c>
      <c r="B620" s="81" t="s">
        <v>501</v>
      </c>
      <c r="C620" s="123"/>
      <c r="D620" s="123"/>
      <c r="E620" s="91">
        <v>640</v>
      </c>
      <c r="F620" s="88"/>
      <c r="G620" s="88">
        <v>1.40659340659341</v>
      </c>
    </row>
    <row r="621" s="54" customFormat="1" customHeight="1" spans="1:7">
      <c r="A621" s="81">
        <v>2080802</v>
      </c>
      <c r="B621" s="81" t="s">
        <v>502</v>
      </c>
      <c r="C621" s="123"/>
      <c r="D621" s="123"/>
      <c r="E621" s="91">
        <v>577</v>
      </c>
      <c r="F621" s="88"/>
      <c r="G621" s="88">
        <v>1.01763668430335</v>
      </c>
    </row>
    <row r="622" s="54" customFormat="1" customHeight="1" spans="1:7">
      <c r="A622" s="81">
        <v>2080803</v>
      </c>
      <c r="B622" s="81" t="s">
        <v>503</v>
      </c>
      <c r="C622" s="123"/>
      <c r="D622" s="123"/>
      <c r="E622" s="91"/>
      <c r="F622" s="88"/>
      <c r="G622" s="88"/>
    </row>
    <row r="623" s="54" customFormat="1" customHeight="1" spans="1:7">
      <c r="A623" s="81">
        <v>2080805</v>
      </c>
      <c r="B623" s="81" t="s">
        <v>504</v>
      </c>
      <c r="C623" s="123"/>
      <c r="D623" s="123"/>
      <c r="E623" s="91">
        <v>702</v>
      </c>
      <c r="F623" s="88"/>
      <c r="G623" s="88">
        <v>0.813441483198146</v>
      </c>
    </row>
    <row r="624" s="54" customFormat="1" customHeight="1" spans="1:7">
      <c r="A624" s="81">
        <v>2080806</v>
      </c>
      <c r="B624" s="81" t="s">
        <v>505</v>
      </c>
      <c r="C624" s="123"/>
      <c r="D624" s="123"/>
      <c r="E624" s="91"/>
      <c r="F624" s="88"/>
      <c r="G624" s="88"/>
    </row>
    <row r="625" s="54" customFormat="1" customHeight="1" spans="1:7">
      <c r="A625" s="81">
        <v>2080807</v>
      </c>
      <c r="B625" s="81" t="s">
        <v>506</v>
      </c>
      <c r="C625" s="123"/>
      <c r="D625" s="123"/>
      <c r="E625" s="91"/>
      <c r="F625" s="88"/>
      <c r="G625" s="88"/>
    </row>
    <row r="626" s="54" customFormat="1" customHeight="1" spans="1:7">
      <c r="A626" s="81">
        <v>2080808</v>
      </c>
      <c r="B626" s="81" t="s">
        <v>507</v>
      </c>
      <c r="C626" s="123"/>
      <c r="D626" s="123"/>
      <c r="E626" s="91">
        <v>2</v>
      </c>
      <c r="F626" s="88"/>
      <c r="G626" s="88">
        <v>0.25</v>
      </c>
    </row>
    <row r="627" s="54" customFormat="1" customHeight="1" spans="1:7">
      <c r="A627" s="81">
        <v>2080899</v>
      </c>
      <c r="B627" s="81" t="s">
        <v>508</v>
      </c>
      <c r="C627" s="123"/>
      <c r="D627" s="123"/>
      <c r="E627" s="91"/>
      <c r="F627" s="88"/>
      <c r="G627" s="88"/>
    </row>
    <row r="628" s="54" customFormat="1" customHeight="1" spans="1:7">
      <c r="A628" s="81">
        <v>20809</v>
      </c>
      <c r="B628" s="121" t="s">
        <v>509</v>
      </c>
      <c r="C628" s="124">
        <v>318</v>
      </c>
      <c r="D628" s="124">
        <v>612</v>
      </c>
      <c r="E628" s="122">
        <f>SUM(E629:E634)</f>
        <v>502</v>
      </c>
      <c r="F628" s="87">
        <f>E628/D628</f>
        <v>0.820261437908497</v>
      </c>
      <c r="G628" s="87">
        <v>0.922794117647059</v>
      </c>
    </row>
    <row r="629" s="54" customFormat="1" customHeight="1" spans="1:7">
      <c r="A629" s="81">
        <v>2080901</v>
      </c>
      <c r="B629" s="81" t="s">
        <v>510</v>
      </c>
      <c r="C629" s="123"/>
      <c r="D629" s="123"/>
      <c r="E629" s="91">
        <v>464</v>
      </c>
      <c r="F629" s="88"/>
      <c r="G629" s="88">
        <v>0.908023483365949</v>
      </c>
    </row>
    <row r="630" s="54" customFormat="1" customHeight="1" spans="1:7">
      <c r="A630" s="81">
        <v>2080902</v>
      </c>
      <c r="B630" s="81" t="s">
        <v>511</v>
      </c>
      <c r="C630" s="123"/>
      <c r="D630" s="123"/>
      <c r="E630" s="91"/>
      <c r="F630" s="88"/>
      <c r="G630" s="88"/>
    </row>
    <row r="631" s="54" customFormat="1" customHeight="1" spans="1:7">
      <c r="A631" s="81">
        <v>2080903</v>
      </c>
      <c r="B631" s="81" t="s">
        <v>512</v>
      </c>
      <c r="C631" s="123"/>
      <c r="D631" s="123"/>
      <c r="E631" s="91">
        <v>1</v>
      </c>
      <c r="F631" s="88"/>
      <c r="G631" s="88">
        <v>0.5</v>
      </c>
    </row>
    <row r="632" s="54" customFormat="1" customHeight="1" spans="1:7">
      <c r="A632" s="81">
        <v>2080904</v>
      </c>
      <c r="B632" s="81" t="s">
        <v>513</v>
      </c>
      <c r="C632" s="123"/>
      <c r="D632" s="123"/>
      <c r="E632" s="91">
        <v>36</v>
      </c>
      <c r="F632" s="88"/>
      <c r="G632" s="88">
        <v>1.16129032258065</v>
      </c>
    </row>
    <row r="633" s="54" customFormat="1" customHeight="1" spans="1:7">
      <c r="A633" s="81">
        <v>2080905</v>
      </c>
      <c r="B633" s="81" t="s">
        <v>514</v>
      </c>
      <c r="C633" s="123"/>
      <c r="D633" s="123"/>
      <c r="E633" s="91"/>
      <c r="F633" s="88"/>
      <c r="G633" s="88"/>
    </row>
    <row r="634" s="54" customFormat="1" customHeight="1" spans="1:7">
      <c r="A634" s="81">
        <v>2080999</v>
      </c>
      <c r="B634" s="81" t="s">
        <v>515</v>
      </c>
      <c r="C634" s="123"/>
      <c r="D634" s="123"/>
      <c r="E634" s="91">
        <v>1</v>
      </c>
      <c r="F634" s="88"/>
      <c r="G634" s="88"/>
    </row>
    <row r="635" s="54" customFormat="1" customHeight="1" spans="1:7">
      <c r="A635" s="81">
        <v>20810</v>
      </c>
      <c r="B635" s="121" t="s">
        <v>516</v>
      </c>
      <c r="C635" s="124">
        <v>802</v>
      </c>
      <c r="D635" s="124">
        <v>1127</v>
      </c>
      <c r="E635" s="122">
        <f>SUM(E636:E642)</f>
        <v>654</v>
      </c>
      <c r="F635" s="87">
        <f>E635/D635</f>
        <v>0.580301685891748</v>
      </c>
      <c r="G635" s="87">
        <v>1.24571428571429</v>
      </c>
    </row>
    <row r="636" s="54" customFormat="1" customHeight="1" spans="1:7">
      <c r="A636" s="81">
        <v>2081001</v>
      </c>
      <c r="B636" s="81" t="s">
        <v>517</v>
      </c>
      <c r="C636" s="123"/>
      <c r="D636" s="123"/>
      <c r="E636" s="91">
        <v>120</v>
      </c>
      <c r="F636" s="88"/>
      <c r="G636" s="88">
        <v>0.96</v>
      </c>
    </row>
    <row r="637" s="54" customFormat="1" customHeight="1" spans="1:7">
      <c r="A637" s="81">
        <v>2081002</v>
      </c>
      <c r="B637" s="81" t="s">
        <v>518</v>
      </c>
      <c r="C637" s="123"/>
      <c r="D637" s="123"/>
      <c r="E637" s="91">
        <v>423</v>
      </c>
      <c r="F637" s="88"/>
      <c r="G637" s="88">
        <v>1.15258855585831</v>
      </c>
    </row>
    <row r="638" s="54" customFormat="1" customHeight="1" spans="1:7">
      <c r="A638" s="81">
        <v>2081003</v>
      </c>
      <c r="B638" s="81" t="s">
        <v>519</v>
      </c>
      <c r="C638" s="123"/>
      <c r="D638" s="123"/>
      <c r="E638" s="91"/>
      <c r="F638" s="88"/>
      <c r="G638" s="88"/>
    </row>
    <row r="639" s="54" customFormat="1" customHeight="1" spans="1:7">
      <c r="A639" s="81">
        <v>2081004</v>
      </c>
      <c r="B639" s="81" t="s">
        <v>520</v>
      </c>
      <c r="C639" s="123"/>
      <c r="D639" s="123"/>
      <c r="E639" s="91">
        <v>111</v>
      </c>
      <c r="F639" s="88"/>
      <c r="G639" s="88">
        <v>3.36363636363636</v>
      </c>
    </row>
    <row r="640" s="54" customFormat="1" customHeight="1" spans="1:7">
      <c r="A640" s="81">
        <v>2081005</v>
      </c>
      <c r="B640" s="81" t="s">
        <v>521</v>
      </c>
      <c r="C640" s="123"/>
      <c r="D640" s="123"/>
      <c r="E640" s="91"/>
      <c r="F640" s="88"/>
      <c r="G640" s="88"/>
    </row>
    <row r="641" s="54" customFormat="1" customHeight="1" spans="1:7">
      <c r="A641" s="81">
        <v>2081006</v>
      </c>
      <c r="B641" s="81" t="s">
        <v>522</v>
      </c>
      <c r="C641" s="123"/>
      <c r="D641" s="123"/>
      <c r="E641" s="91"/>
      <c r="F641" s="88"/>
      <c r="G641" s="88"/>
    </row>
    <row r="642" s="54" customFormat="1" customHeight="1" spans="1:7">
      <c r="A642" s="81">
        <v>2081099</v>
      </c>
      <c r="B642" s="81" t="s">
        <v>523</v>
      </c>
      <c r="C642" s="123"/>
      <c r="D642" s="123"/>
      <c r="E642" s="91"/>
      <c r="F642" s="88"/>
      <c r="G642" s="88"/>
    </row>
    <row r="643" s="54" customFormat="1" customHeight="1" spans="1:7">
      <c r="A643" s="81">
        <v>20811</v>
      </c>
      <c r="B643" s="121" t="s">
        <v>524</v>
      </c>
      <c r="C643" s="124">
        <v>1175</v>
      </c>
      <c r="D643" s="124">
        <v>2276</v>
      </c>
      <c r="E643" s="122">
        <f>SUM(E644:E651)</f>
        <v>2061</v>
      </c>
      <c r="F643" s="87">
        <f>E643/D643</f>
        <v>0.905536028119508</v>
      </c>
      <c r="G643" s="87">
        <v>1.2024504084014</v>
      </c>
    </row>
    <row r="644" s="54" customFormat="1" customHeight="1" spans="1:7">
      <c r="A644" s="81">
        <v>2081101</v>
      </c>
      <c r="B644" s="81" t="s">
        <v>81</v>
      </c>
      <c r="C644" s="123"/>
      <c r="D644" s="123"/>
      <c r="E644" s="91">
        <v>73</v>
      </c>
      <c r="F644" s="88"/>
      <c r="G644" s="88">
        <v>1.37735849056604</v>
      </c>
    </row>
    <row r="645" s="54" customFormat="1" customHeight="1" spans="1:7">
      <c r="A645" s="81">
        <v>2081102</v>
      </c>
      <c r="B645" s="81" t="s">
        <v>82</v>
      </c>
      <c r="C645" s="123"/>
      <c r="D645" s="123"/>
      <c r="E645" s="91"/>
      <c r="F645" s="88"/>
      <c r="G645" s="88"/>
    </row>
    <row r="646" s="54" customFormat="1" customHeight="1" spans="1:7">
      <c r="A646" s="81">
        <v>2081103</v>
      </c>
      <c r="B646" s="81" t="s">
        <v>83</v>
      </c>
      <c r="C646" s="123"/>
      <c r="D646" s="123"/>
      <c r="E646" s="91"/>
      <c r="F646" s="88"/>
      <c r="G646" s="88"/>
    </row>
    <row r="647" s="54" customFormat="1" customHeight="1" spans="1:7">
      <c r="A647" s="81">
        <v>2081104</v>
      </c>
      <c r="B647" s="81" t="s">
        <v>525</v>
      </c>
      <c r="C647" s="123"/>
      <c r="D647" s="123"/>
      <c r="E647" s="91">
        <v>170</v>
      </c>
      <c r="F647" s="88"/>
      <c r="G647" s="88">
        <v>0.890052356020942</v>
      </c>
    </row>
    <row r="648" s="54" customFormat="1" customHeight="1" spans="1:7">
      <c r="A648" s="81">
        <v>2081105</v>
      </c>
      <c r="B648" s="81" t="s">
        <v>526</v>
      </c>
      <c r="C648" s="123"/>
      <c r="D648" s="123"/>
      <c r="E648" s="91">
        <v>156</v>
      </c>
      <c r="F648" s="88"/>
      <c r="G648" s="88">
        <v>0.876404494382023</v>
      </c>
    </row>
    <row r="649" s="54" customFormat="1" customHeight="1" spans="1:7">
      <c r="A649" s="81">
        <v>2081106</v>
      </c>
      <c r="B649" s="81" t="s">
        <v>527</v>
      </c>
      <c r="C649" s="123"/>
      <c r="D649" s="123"/>
      <c r="E649" s="91">
        <v>3</v>
      </c>
      <c r="F649" s="88"/>
      <c r="G649" s="88">
        <v>0.2</v>
      </c>
    </row>
    <row r="650" s="54" customFormat="1" customHeight="1" spans="1:7">
      <c r="A650" s="81">
        <v>2081107</v>
      </c>
      <c r="B650" s="81" t="s">
        <v>528</v>
      </c>
      <c r="C650" s="123"/>
      <c r="D650" s="123"/>
      <c r="E650" s="91">
        <v>554</v>
      </c>
      <c r="F650" s="88"/>
      <c r="G650" s="88">
        <v>1.37128712871287</v>
      </c>
    </row>
    <row r="651" s="54" customFormat="1" customHeight="1" spans="1:7">
      <c r="A651" s="81">
        <v>2081199</v>
      </c>
      <c r="B651" s="81" t="s">
        <v>529</v>
      </c>
      <c r="C651" s="123"/>
      <c r="D651" s="123"/>
      <c r="E651" s="91">
        <v>1105</v>
      </c>
      <c r="F651" s="88"/>
      <c r="G651" s="88">
        <v>1.26575028636884</v>
      </c>
    </row>
    <row r="652" s="54" customFormat="1" customHeight="1" spans="1:7">
      <c r="A652" s="81">
        <v>20816</v>
      </c>
      <c r="B652" s="121" t="s">
        <v>530</v>
      </c>
      <c r="C652" s="124">
        <v>33</v>
      </c>
      <c r="D652" s="124">
        <v>40</v>
      </c>
      <c r="E652" s="122">
        <f>SUM(E653:E657)</f>
        <v>40</v>
      </c>
      <c r="F652" s="87">
        <f>E652/D652</f>
        <v>1</v>
      </c>
      <c r="G652" s="87">
        <v>1.14285714285714</v>
      </c>
    </row>
    <row r="653" s="54" customFormat="1" customHeight="1" spans="1:7">
      <c r="A653" s="81">
        <v>2081601</v>
      </c>
      <c r="B653" s="81" t="s">
        <v>81</v>
      </c>
      <c r="C653" s="123"/>
      <c r="D653" s="123"/>
      <c r="E653" s="91"/>
      <c r="F653" s="88"/>
      <c r="G653" s="88"/>
    </row>
    <row r="654" s="54" customFormat="1" customHeight="1" spans="1:7">
      <c r="A654" s="81">
        <v>2081602</v>
      </c>
      <c r="B654" s="81" t="s">
        <v>82</v>
      </c>
      <c r="C654" s="123"/>
      <c r="D654" s="123"/>
      <c r="E654" s="91"/>
      <c r="F654" s="88"/>
      <c r="G654" s="88"/>
    </row>
    <row r="655" s="54" customFormat="1" customHeight="1" spans="1:7">
      <c r="A655" s="81">
        <v>2081603</v>
      </c>
      <c r="B655" s="81" t="s">
        <v>83</v>
      </c>
      <c r="C655" s="123"/>
      <c r="D655" s="123"/>
      <c r="E655" s="91"/>
      <c r="F655" s="88"/>
      <c r="G655" s="88"/>
    </row>
    <row r="656" s="54" customFormat="1" customHeight="1" spans="1:7">
      <c r="A656" s="81">
        <v>2081650</v>
      </c>
      <c r="B656" s="81" t="s">
        <v>90</v>
      </c>
      <c r="C656" s="123"/>
      <c r="D656" s="123"/>
      <c r="E656" s="91">
        <v>31</v>
      </c>
      <c r="F656" s="88"/>
      <c r="G656" s="88">
        <v>1.14814814814815</v>
      </c>
    </row>
    <row r="657" s="54" customFormat="1" customHeight="1" spans="1:7">
      <c r="A657" s="81">
        <v>2081699</v>
      </c>
      <c r="B657" s="81" t="s">
        <v>531</v>
      </c>
      <c r="C657" s="123"/>
      <c r="D657" s="123"/>
      <c r="E657" s="91">
        <v>9</v>
      </c>
      <c r="F657" s="88"/>
      <c r="G657" s="88">
        <v>1.125</v>
      </c>
    </row>
    <row r="658" s="54" customFormat="1" customHeight="1" spans="1:7">
      <c r="A658" s="81">
        <v>20819</v>
      </c>
      <c r="B658" s="121" t="s">
        <v>532</v>
      </c>
      <c r="C658" s="124">
        <v>3145</v>
      </c>
      <c r="D658" s="124">
        <v>4989</v>
      </c>
      <c r="E658" s="122">
        <f>SUM(E659:E660)</f>
        <v>4973</v>
      </c>
      <c r="F658" s="87">
        <f>E658/D658</f>
        <v>0.996792944477851</v>
      </c>
      <c r="G658" s="87">
        <v>1.07874186550976</v>
      </c>
    </row>
    <row r="659" s="54" customFormat="1" customHeight="1" spans="1:7">
      <c r="A659" s="81">
        <v>2081901</v>
      </c>
      <c r="B659" s="81" t="s">
        <v>533</v>
      </c>
      <c r="C659" s="123"/>
      <c r="D659" s="123"/>
      <c r="E659" s="91">
        <v>3846</v>
      </c>
      <c r="F659" s="88"/>
      <c r="G659" s="88">
        <v>1.08982714650043</v>
      </c>
    </row>
    <row r="660" s="54" customFormat="1" customHeight="1" spans="1:7">
      <c r="A660" s="81">
        <v>2081902</v>
      </c>
      <c r="B660" s="81" t="s">
        <v>534</v>
      </c>
      <c r="C660" s="123"/>
      <c r="D660" s="123"/>
      <c r="E660" s="91">
        <v>1127</v>
      </c>
      <c r="F660" s="88"/>
      <c r="G660" s="88">
        <v>1.04255319148936</v>
      </c>
    </row>
    <row r="661" s="54" customFormat="1" customHeight="1" spans="1:7">
      <c r="A661" s="81">
        <v>20820</v>
      </c>
      <c r="B661" s="121" t="s">
        <v>535</v>
      </c>
      <c r="C661" s="124">
        <v>250</v>
      </c>
      <c r="D661" s="124">
        <v>263</v>
      </c>
      <c r="E661" s="122">
        <f>SUM(E662:E663)</f>
        <v>191</v>
      </c>
      <c r="F661" s="87">
        <f>E661/D661</f>
        <v>0.726235741444867</v>
      </c>
      <c r="G661" s="87">
        <v>0.892523364485981</v>
      </c>
    </row>
    <row r="662" s="54" customFormat="1" customHeight="1" spans="1:7">
      <c r="A662" s="81">
        <v>2082001</v>
      </c>
      <c r="B662" s="81" t="s">
        <v>536</v>
      </c>
      <c r="C662" s="123"/>
      <c r="D662" s="123"/>
      <c r="E662" s="91">
        <v>191</v>
      </c>
      <c r="F662" s="88"/>
      <c r="G662" s="88">
        <v>0.892523364485981</v>
      </c>
    </row>
    <row r="663" s="54" customFormat="1" customHeight="1" spans="1:7">
      <c r="A663" s="81">
        <v>2082002</v>
      </c>
      <c r="B663" s="81" t="s">
        <v>537</v>
      </c>
      <c r="C663" s="123"/>
      <c r="D663" s="123"/>
      <c r="E663" s="91"/>
      <c r="F663" s="88"/>
      <c r="G663" s="88"/>
    </row>
    <row r="664" s="54" customFormat="1" customHeight="1" spans="1:7">
      <c r="A664" s="81">
        <v>20821</v>
      </c>
      <c r="B664" s="121" t="s">
        <v>538</v>
      </c>
      <c r="C664" s="124">
        <v>227</v>
      </c>
      <c r="D664" s="124">
        <v>344</v>
      </c>
      <c r="E664" s="122">
        <f>SUM(E665:E666)</f>
        <v>340</v>
      </c>
      <c r="F664" s="87">
        <f>E664/D664</f>
        <v>0.988372093023256</v>
      </c>
      <c r="G664" s="87">
        <v>1.70854271356784</v>
      </c>
    </row>
    <row r="665" s="54" customFormat="1" customHeight="1" spans="1:7">
      <c r="A665" s="81">
        <v>2082101</v>
      </c>
      <c r="B665" s="81" t="s">
        <v>539</v>
      </c>
      <c r="C665" s="123"/>
      <c r="D665" s="123"/>
      <c r="E665" s="91">
        <v>293</v>
      </c>
      <c r="F665" s="88"/>
      <c r="G665" s="88">
        <v>1.78658536585366</v>
      </c>
    </row>
    <row r="666" s="54" customFormat="1" customHeight="1" spans="1:7">
      <c r="A666" s="81">
        <v>2082102</v>
      </c>
      <c r="B666" s="81" t="s">
        <v>540</v>
      </c>
      <c r="C666" s="123"/>
      <c r="D666" s="123"/>
      <c r="E666" s="91">
        <v>47</v>
      </c>
      <c r="F666" s="88"/>
      <c r="G666" s="88">
        <v>1.34285714285714</v>
      </c>
    </row>
    <row r="667" s="54" customFormat="1" customHeight="1" spans="1:7">
      <c r="A667" s="81">
        <v>20824</v>
      </c>
      <c r="B667" s="121" t="s">
        <v>541</v>
      </c>
      <c r="C667" s="123"/>
      <c r="D667" s="123"/>
      <c r="E667" s="91"/>
      <c r="F667" s="88"/>
      <c r="G667" s="88"/>
    </row>
    <row r="668" s="54" customFormat="1" customHeight="1" spans="1:7">
      <c r="A668" s="81">
        <v>2082401</v>
      </c>
      <c r="B668" s="81" t="s">
        <v>542</v>
      </c>
      <c r="C668" s="123"/>
      <c r="D668" s="123"/>
      <c r="E668" s="91"/>
      <c r="F668" s="88"/>
      <c r="G668" s="88"/>
    </row>
    <row r="669" s="54" customFormat="1" customHeight="1" spans="1:7">
      <c r="A669" s="81">
        <v>2082402</v>
      </c>
      <c r="B669" s="81" t="s">
        <v>543</v>
      </c>
      <c r="C669" s="123"/>
      <c r="D669" s="123"/>
      <c r="E669" s="91"/>
      <c r="F669" s="88"/>
      <c r="G669" s="88"/>
    </row>
    <row r="670" s="54" customFormat="1" customHeight="1" spans="1:7">
      <c r="A670" s="81">
        <v>20825</v>
      </c>
      <c r="B670" s="121" t="s">
        <v>544</v>
      </c>
      <c r="C670" s="124"/>
      <c r="D670" s="124"/>
      <c r="E670" s="122"/>
      <c r="F670" s="87"/>
      <c r="G670" s="87"/>
    </row>
    <row r="671" s="54" customFormat="1" customHeight="1" spans="1:7">
      <c r="A671" s="81">
        <v>2082501</v>
      </c>
      <c r="B671" s="81" t="s">
        <v>545</v>
      </c>
      <c r="C671" s="123"/>
      <c r="D671" s="123"/>
      <c r="E671" s="91"/>
      <c r="F671" s="88"/>
      <c r="G671" s="88"/>
    </row>
    <row r="672" s="54" customFormat="1" customHeight="1" spans="1:7">
      <c r="A672" s="81">
        <v>2082502</v>
      </c>
      <c r="B672" s="81" t="s">
        <v>546</v>
      </c>
      <c r="C672" s="123"/>
      <c r="D672" s="123"/>
      <c r="E672" s="91"/>
      <c r="F672" s="88"/>
      <c r="G672" s="88"/>
    </row>
    <row r="673" s="54" customFormat="1" customHeight="1" spans="1:7">
      <c r="A673" s="81">
        <v>20826</v>
      </c>
      <c r="B673" s="121" t="s">
        <v>547</v>
      </c>
      <c r="C673" s="124">
        <v>1590</v>
      </c>
      <c r="D673" s="124">
        <v>4224</v>
      </c>
      <c r="E673" s="122">
        <f>SUM(E674:E676)</f>
        <v>4224</v>
      </c>
      <c r="F673" s="87">
        <f>E673/D673</f>
        <v>1</v>
      </c>
      <c r="G673" s="87">
        <v>1.56155268022181</v>
      </c>
    </row>
    <row r="674" s="54" customFormat="1" customHeight="1" spans="1:7">
      <c r="A674" s="81">
        <v>2082601</v>
      </c>
      <c r="B674" s="81" t="s">
        <v>548</v>
      </c>
      <c r="C674" s="123"/>
      <c r="D674" s="123"/>
      <c r="E674" s="91">
        <v>4126</v>
      </c>
      <c r="F674" s="88"/>
      <c r="G674" s="88">
        <v>1.57180952380952</v>
      </c>
    </row>
    <row r="675" s="54" customFormat="1" customHeight="1" spans="1:7">
      <c r="A675" s="81">
        <v>2082602</v>
      </c>
      <c r="B675" s="81" t="s">
        <v>549</v>
      </c>
      <c r="C675" s="123"/>
      <c r="D675" s="123"/>
      <c r="E675" s="91">
        <v>98</v>
      </c>
      <c r="F675" s="88"/>
      <c r="G675" s="88">
        <v>1.225</v>
      </c>
    </row>
    <row r="676" s="54" customFormat="1" customHeight="1" spans="1:7">
      <c r="A676" s="81">
        <v>2082699</v>
      </c>
      <c r="B676" s="81" t="s">
        <v>550</v>
      </c>
      <c r="C676" s="123"/>
      <c r="D676" s="123"/>
      <c r="E676" s="91"/>
      <c r="F676" s="88"/>
      <c r="G676" s="88"/>
    </row>
    <row r="677" s="54" customFormat="1" customHeight="1" spans="1:7">
      <c r="A677" s="81">
        <v>20827</v>
      </c>
      <c r="B677" s="121" t="s">
        <v>551</v>
      </c>
      <c r="C677" s="123"/>
      <c r="D677" s="123"/>
      <c r="E677" s="91"/>
      <c r="F677" s="88"/>
      <c r="G677" s="88"/>
    </row>
    <row r="678" s="54" customFormat="1" customHeight="1" spans="1:7">
      <c r="A678" s="81">
        <v>2082701</v>
      </c>
      <c r="B678" s="81" t="s">
        <v>552</v>
      </c>
      <c r="C678" s="123"/>
      <c r="D678" s="123"/>
      <c r="E678" s="91"/>
      <c r="F678" s="88"/>
      <c r="G678" s="88"/>
    </row>
    <row r="679" s="54" customFormat="1" customHeight="1" spans="1:7">
      <c r="A679" s="81">
        <v>2082702</v>
      </c>
      <c r="B679" s="81" t="s">
        <v>553</v>
      </c>
      <c r="C679" s="123"/>
      <c r="D679" s="123"/>
      <c r="E679" s="91"/>
      <c r="F679" s="88"/>
      <c r="G679" s="88"/>
    </row>
    <row r="680" s="54" customFormat="1" customHeight="1" spans="1:7">
      <c r="A680" s="81">
        <v>2082799</v>
      </c>
      <c r="B680" s="81" t="s">
        <v>554</v>
      </c>
      <c r="C680" s="123"/>
      <c r="D680" s="123"/>
      <c r="E680" s="91"/>
      <c r="F680" s="88"/>
      <c r="G680" s="88"/>
    </row>
    <row r="681" s="54" customFormat="1" customHeight="1" spans="1:7">
      <c r="A681" s="81">
        <v>20828</v>
      </c>
      <c r="B681" s="121" t="s">
        <v>555</v>
      </c>
      <c r="C681" s="124">
        <v>226</v>
      </c>
      <c r="D681" s="124">
        <v>257</v>
      </c>
      <c r="E681" s="122">
        <f>SUM(E682:E689)</f>
        <v>254</v>
      </c>
      <c r="F681" s="87">
        <f>E681/D681</f>
        <v>0.988326848249027</v>
      </c>
      <c r="G681" s="87">
        <v>1.3804347826087</v>
      </c>
    </row>
    <row r="682" s="54" customFormat="1" customHeight="1" spans="1:7">
      <c r="A682" s="81">
        <v>2082801</v>
      </c>
      <c r="B682" s="81" t="s">
        <v>81</v>
      </c>
      <c r="C682" s="123"/>
      <c r="D682" s="123"/>
      <c r="E682" s="91">
        <v>72</v>
      </c>
      <c r="F682" s="88"/>
      <c r="G682" s="88">
        <v>0.857142857142857</v>
      </c>
    </row>
    <row r="683" s="54" customFormat="1" customHeight="1" spans="1:7">
      <c r="A683" s="81">
        <v>2082802</v>
      </c>
      <c r="B683" s="81" t="s">
        <v>82</v>
      </c>
      <c r="C683" s="123"/>
      <c r="D683" s="123"/>
      <c r="E683" s="91"/>
      <c r="F683" s="88"/>
      <c r="G683" s="88"/>
    </row>
    <row r="684" s="54" customFormat="1" customHeight="1" spans="1:7">
      <c r="A684" s="81">
        <v>2082803</v>
      </c>
      <c r="B684" s="81" t="s">
        <v>83</v>
      </c>
      <c r="C684" s="123"/>
      <c r="D684" s="123"/>
      <c r="E684" s="91"/>
      <c r="F684" s="88"/>
      <c r="G684" s="88"/>
    </row>
    <row r="685" s="54" customFormat="1" customHeight="1" spans="1:7">
      <c r="A685" s="81">
        <v>2082804</v>
      </c>
      <c r="B685" s="81" t="s">
        <v>556</v>
      </c>
      <c r="C685" s="123"/>
      <c r="D685" s="123"/>
      <c r="E685" s="91">
        <v>66</v>
      </c>
      <c r="F685" s="88"/>
      <c r="G685" s="88">
        <v>4.4</v>
      </c>
    </row>
    <row r="686" s="54" customFormat="1" customHeight="1" spans="1:7">
      <c r="A686" s="81">
        <v>2082805</v>
      </c>
      <c r="B686" s="81" t="s">
        <v>557</v>
      </c>
      <c r="C686" s="123"/>
      <c r="D686" s="123"/>
      <c r="E686" s="91"/>
      <c r="F686" s="88"/>
      <c r="G686" s="88"/>
    </row>
    <row r="687" s="54" customFormat="1" customHeight="1" spans="1:7">
      <c r="A687" s="81">
        <v>2082806</v>
      </c>
      <c r="B687" s="81" t="s">
        <v>122</v>
      </c>
      <c r="C687" s="123"/>
      <c r="D687" s="123"/>
      <c r="E687" s="91"/>
      <c r="F687" s="88"/>
      <c r="G687" s="88"/>
    </row>
    <row r="688" s="54" customFormat="1" customHeight="1" spans="1:7">
      <c r="A688" s="81">
        <v>2082850</v>
      </c>
      <c r="B688" s="81" t="s">
        <v>90</v>
      </c>
      <c r="C688" s="123"/>
      <c r="D688" s="123"/>
      <c r="E688" s="91">
        <v>80</v>
      </c>
      <c r="F688" s="88"/>
      <c r="G688" s="88">
        <v>1.29032258064516</v>
      </c>
    </row>
    <row r="689" s="54" customFormat="1" customHeight="1" spans="1:7">
      <c r="A689" s="81">
        <v>2082899</v>
      </c>
      <c r="B689" s="81" t="s">
        <v>558</v>
      </c>
      <c r="C689" s="123"/>
      <c r="D689" s="123"/>
      <c r="E689" s="91">
        <v>36</v>
      </c>
      <c r="F689" s="88"/>
      <c r="G689" s="88">
        <v>1.56521739130435</v>
      </c>
    </row>
    <row r="690" s="54" customFormat="1" customHeight="1" spans="1:7">
      <c r="A690" s="81">
        <v>20830</v>
      </c>
      <c r="B690" s="121" t="s">
        <v>559</v>
      </c>
      <c r="C690" s="123"/>
      <c r="D690" s="123"/>
      <c r="E690" s="91"/>
      <c r="F690" s="88"/>
      <c r="G690" s="88"/>
    </row>
    <row r="691" s="54" customFormat="1" customHeight="1" spans="1:7">
      <c r="A691" s="81">
        <v>2083001</v>
      </c>
      <c r="B691" s="81" t="s">
        <v>560</v>
      </c>
      <c r="C691" s="123"/>
      <c r="D691" s="123"/>
      <c r="E691" s="91"/>
      <c r="F691" s="88"/>
      <c r="G691" s="88"/>
    </row>
    <row r="692" s="54" customFormat="1" customHeight="1" spans="1:7">
      <c r="A692" s="81">
        <v>2083099</v>
      </c>
      <c r="B692" s="81" t="s">
        <v>561</v>
      </c>
      <c r="C692" s="123"/>
      <c r="D692" s="123"/>
      <c r="E692" s="91"/>
      <c r="F692" s="88"/>
      <c r="G692" s="88"/>
    </row>
    <row r="693" s="54" customFormat="1" customHeight="1" spans="1:7">
      <c r="A693" s="81">
        <v>20899</v>
      </c>
      <c r="B693" s="121" t="s">
        <v>562</v>
      </c>
      <c r="C693" s="124">
        <v>101</v>
      </c>
      <c r="D693" s="124">
        <v>96</v>
      </c>
      <c r="E693" s="122">
        <f>E694</f>
        <v>96</v>
      </c>
      <c r="F693" s="87">
        <f t="shared" ref="F693:F696" si="3">E693/D693</f>
        <v>1</v>
      </c>
      <c r="G693" s="87">
        <v>0.0731150038080731</v>
      </c>
    </row>
    <row r="694" s="54" customFormat="1" customHeight="1" spans="1:7">
      <c r="A694" s="81">
        <v>2089999</v>
      </c>
      <c r="B694" s="81" t="s">
        <v>563</v>
      </c>
      <c r="C694" s="123"/>
      <c r="D694" s="123"/>
      <c r="E694" s="91">
        <v>96</v>
      </c>
      <c r="F694" s="88"/>
      <c r="G694" s="88">
        <v>0.0731150038080731</v>
      </c>
    </row>
    <row r="695" s="54" customFormat="1" customHeight="1" spans="1:7">
      <c r="A695" s="81">
        <v>210</v>
      </c>
      <c r="B695" s="121" t="s">
        <v>564</v>
      </c>
      <c r="C695" s="146">
        <f>SUM(C696,C701,C716,C720,C732,C736,C741,C745,C749,C752,C761,C768,C776,C773)</f>
        <v>8824</v>
      </c>
      <c r="D695" s="146">
        <f>SUM(D696,D701,D716,D720,D732,D736,D741,D745,D749,D752,D761,D768,D776,D773)</f>
        <v>12825</v>
      </c>
      <c r="E695" s="146">
        <f>SUM(E696,E701,E716,E720,E732,E736,E741,E745,E749,E752,E761,E768,E776,E773)</f>
        <v>12127</v>
      </c>
      <c r="F695" s="87">
        <f t="shared" si="3"/>
        <v>0.945575048732944</v>
      </c>
      <c r="G695" s="87">
        <v>1.35210168357676</v>
      </c>
    </row>
    <row r="696" s="54" customFormat="1" customHeight="1" spans="1:7">
      <c r="A696" s="81">
        <v>21001</v>
      </c>
      <c r="B696" s="121" t="s">
        <v>565</v>
      </c>
      <c r="C696" s="124">
        <v>151</v>
      </c>
      <c r="D696" s="124">
        <v>151</v>
      </c>
      <c r="E696" s="122">
        <f>SUM(E697:E700)</f>
        <v>145</v>
      </c>
      <c r="F696" s="87">
        <f t="shared" si="3"/>
        <v>0.960264900662252</v>
      </c>
      <c r="G696" s="87">
        <v>0.402777777777778</v>
      </c>
    </row>
    <row r="697" s="54" customFormat="1" customHeight="1" spans="1:7">
      <c r="A697" s="81">
        <v>2100101</v>
      </c>
      <c r="B697" s="81" t="s">
        <v>81</v>
      </c>
      <c r="C697" s="123"/>
      <c r="D697" s="123"/>
      <c r="E697" s="91">
        <v>78</v>
      </c>
      <c r="F697" s="88"/>
      <c r="G697" s="88">
        <v>1.01298701298701</v>
      </c>
    </row>
    <row r="698" s="54" customFormat="1" customHeight="1" spans="1:7">
      <c r="A698" s="81">
        <v>2100102</v>
      </c>
      <c r="B698" s="81" t="s">
        <v>82</v>
      </c>
      <c r="C698" s="123"/>
      <c r="D698" s="123"/>
      <c r="E698" s="91">
        <v>13</v>
      </c>
      <c r="F698" s="88"/>
      <c r="G698" s="88">
        <v>6.5</v>
      </c>
    </row>
    <row r="699" s="54" customFormat="1" customHeight="1" spans="1:7">
      <c r="A699" s="81">
        <v>2100103</v>
      </c>
      <c r="B699" s="81" t="s">
        <v>83</v>
      </c>
      <c r="C699" s="123"/>
      <c r="D699" s="123"/>
      <c r="E699" s="91"/>
      <c r="F699" s="88"/>
      <c r="G699" s="88"/>
    </row>
    <row r="700" s="54" customFormat="1" customHeight="1" spans="1:7">
      <c r="A700" s="81">
        <v>2100199</v>
      </c>
      <c r="B700" s="81" t="s">
        <v>566</v>
      </c>
      <c r="C700" s="123"/>
      <c r="D700" s="123"/>
      <c r="E700" s="91">
        <v>54</v>
      </c>
      <c r="F700" s="88"/>
      <c r="G700" s="88">
        <v>0.192170818505338</v>
      </c>
    </row>
    <row r="701" s="54" customFormat="1" customHeight="1" spans="1:7">
      <c r="A701" s="81">
        <v>21002</v>
      </c>
      <c r="B701" s="121" t="s">
        <v>567</v>
      </c>
      <c r="C701" s="124">
        <v>78</v>
      </c>
      <c r="D701" s="124">
        <v>76</v>
      </c>
      <c r="E701" s="122">
        <f>SUM(E702:E715)</f>
        <v>34</v>
      </c>
      <c r="F701" s="87">
        <f>E701/D701</f>
        <v>0.447368421052632</v>
      </c>
      <c r="G701" s="87">
        <v>8.5</v>
      </c>
    </row>
    <row r="702" s="54" customFormat="1" customHeight="1" spans="1:7">
      <c r="A702" s="81">
        <v>2100201</v>
      </c>
      <c r="B702" s="81" t="s">
        <v>568</v>
      </c>
      <c r="C702" s="123"/>
      <c r="D702" s="123"/>
      <c r="E702" s="91">
        <v>11</v>
      </c>
      <c r="F702" s="88"/>
      <c r="G702" s="88"/>
    </row>
    <row r="703" s="54" customFormat="1" customHeight="1" spans="1:7">
      <c r="A703" s="81">
        <v>2100202</v>
      </c>
      <c r="B703" s="81" t="s">
        <v>569</v>
      </c>
      <c r="C703" s="123"/>
      <c r="D703" s="123"/>
      <c r="E703" s="91"/>
      <c r="F703" s="88"/>
      <c r="G703" s="88"/>
    </row>
    <row r="704" s="54" customFormat="1" customHeight="1" spans="1:7">
      <c r="A704" s="81">
        <v>2100203</v>
      </c>
      <c r="B704" s="81" t="s">
        <v>570</v>
      </c>
      <c r="C704" s="123"/>
      <c r="D704" s="123"/>
      <c r="E704" s="91"/>
      <c r="F704" s="88"/>
      <c r="G704" s="88"/>
    </row>
    <row r="705" s="54" customFormat="1" customHeight="1" spans="1:7">
      <c r="A705" s="81">
        <v>2100204</v>
      </c>
      <c r="B705" s="81" t="s">
        <v>571</v>
      </c>
      <c r="C705" s="123"/>
      <c r="D705" s="123"/>
      <c r="E705" s="91"/>
      <c r="F705" s="88"/>
      <c r="G705" s="88"/>
    </row>
    <row r="706" s="54" customFormat="1" customHeight="1" spans="1:7">
      <c r="A706" s="81">
        <v>2100205</v>
      </c>
      <c r="B706" s="81" t="s">
        <v>572</v>
      </c>
      <c r="C706" s="123"/>
      <c r="D706" s="123"/>
      <c r="E706" s="91"/>
      <c r="F706" s="88"/>
      <c r="G706" s="88"/>
    </row>
    <row r="707" s="54" customFormat="1" customHeight="1" spans="1:7">
      <c r="A707" s="81">
        <v>2100206</v>
      </c>
      <c r="B707" s="81" t="s">
        <v>573</v>
      </c>
      <c r="C707" s="123"/>
      <c r="D707" s="123"/>
      <c r="E707" s="91"/>
      <c r="F707" s="88"/>
      <c r="G707" s="88"/>
    </row>
    <row r="708" s="54" customFormat="1" customHeight="1" spans="1:7">
      <c r="A708" s="81">
        <v>2100207</v>
      </c>
      <c r="B708" s="81" t="s">
        <v>574</v>
      </c>
      <c r="C708" s="123"/>
      <c r="D708" s="123"/>
      <c r="E708" s="91"/>
      <c r="F708" s="88"/>
      <c r="G708" s="88"/>
    </row>
    <row r="709" s="54" customFormat="1" customHeight="1" spans="1:7">
      <c r="A709" s="81">
        <v>2100208</v>
      </c>
      <c r="B709" s="81" t="s">
        <v>575</v>
      </c>
      <c r="C709" s="123"/>
      <c r="D709" s="123"/>
      <c r="E709" s="91"/>
      <c r="F709" s="88"/>
      <c r="G709" s="88"/>
    </row>
    <row r="710" s="54" customFormat="1" customHeight="1" spans="1:7">
      <c r="A710" s="81">
        <v>2100209</v>
      </c>
      <c r="B710" s="81" t="s">
        <v>576</v>
      </c>
      <c r="C710" s="123"/>
      <c r="D710" s="123"/>
      <c r="E710" s="91"/>
      <c r="F710" s="88"/>
      <c r="G710" s="88"/>
    </row>
    <row r="711" s="54" customFormat="1" customHeight="1" spans="1:7">
      <c r="A711" s="81">
        <v>2100210</v>
      </c>
      <c r="B711" s="81" t="s">
        <v>577</v>
      </c>
      <c r="C711" s="123"/>
      <c r="D711" s="123"/>
      <c r="E711" s="91"/>
      <c r="F711" s="88"/>
      <c r="G711" s="88"/>
    </row>
    <row r="712" s="54" customFormat="1" customHeight="1" spans="1:7">
      <c r="A712" s="81">
        <v>2100211</v>
      </c>
      <c r="B712" s="81" t="s">
        <v>578</v>
      </c>
      <c r="C712" s="123"/>
      <c r="D712" s="123"/>
      <c r="E712" s="91"/>
      <c r="F712" s="88"/>
      <c r="G712" s="88"/>
    </row>
    <row r="713" s="54" customFormat="1" customHeight="1" spans="1:7">
      <c r="A713" s="81">
        <v>2100212</v>
      </c>
      <c r="B713" s="81" t="s">
        <v>579</v>
      </c>
      <c r="C713" s="123"/>
      <c r="D713" s="123"/>
      <c r="E713" s="91"/>
      <c r="F713" s="88"/>
      <c r="G713" s="88"/>
    </row>
    <row r="714" s="54" customFormat="1" customHeight="1" spans="1:7">
      <c r="A714" s="81">
        <v>2100213</v>
      </c>
      <c r="B714" s="81" t="s">
        <v>580</v>
      </c>
      <c r="C714" s="123"/>
      <c r="D714" s="123"/>
      <c r="E714" s="91"/>
      <c r="F714" s="88"/>
      <c r="G714" s="88"/>
    </row>
    <row r="715" s="54" customFormat="1" customHeight="1" spans="1:7">
      <c r="A715" s="81">
        <v>2100299</v>
      </c>
      <c r="B715" s="81" t="s">
        <v>581</v>
      </c>
      <c r="C715" s="123"/>
      <c r="D715" s="123"/>
      <c r="E715" s="91">
        <v>23</v>
      </c>
      <c r="F715" s="88"/>
      <c r="G715" s="88">
        <v>5.75</v>
      </c>
    </row>
    <row r="716" s="54" customFormat="1" customHeight="1" spans="1:7">
      <c r="A716" s="81">
        <v>21003</v>
      </c>
      <c r="B716" s="121" t="s">
        <v>582</v>
      </c>
      <c r="C716" s="124">
        <v>1157</v>
      </c>
      <c r="D716" s="124">
        <v>1186</v>
      </c>
      <c r="E716" s="122">
        <f>SUM(E717:E719)</f>
        <v>1184</v>
      </c>
      <c r="F716" s="87">
        <f>E716/D716</f>
        <v>0.998313659359191</v>
      </c>
      <c r="G716" s="87">
        <v>1.09124423963134</v>
      </c>
    </row>
    <row r="717" s="54" customFormat="1" customHeight="1" spans="1:7">
      <c r="A717" s="81">
        <v>2100301</v>
      </c>
      <c r="B717" s="81" t="s">
        <v>583</v>
      </c>
      <c r="C717" s="123"/>
      <c r="D717" s="123"/>
      <c r="E717" s="91">
        <v>949</v>
      </c>
      <c r="F717" s="88"/>
      <c r="G717" s="88">
        <v>1.10864485981308</v>
      </c>
    </row>
    <row r="718" s="54" customFormat="1" customHeight="1" spans="1:7">
      <c r="A718" s="81">
        <v>2100302</v>
      </c>
      <c r="B718" s="81" t="s">
        <v>584</v>
      </c>
      <c r="C718" s="123"/>
      <c r="D718" s="123"/>
      <c r="E718" s="91"/>
      <c r="F718" s="88"/>
      <c r="G718" s="88"/>
    </row>
    <row r="719" s="54" customFormat="1" customHeight="1" spans="1:7">
      <c r="A719" s="81">
        <v>2100399</v>
      </c>
      <c r="B719" s="81" t="s">
        <v>585</v>
      </c>
      <c r="C719" s="123"/>
      <c r="D719" s="123"/>
      <c r="E719" s="91">
        <v>235</v>
      </c>
      <c r="F719" s="88"/>
      <c r="G719" s="88">
        <v>1.02620087336245</v>
      </c>
    </row>
    <row r="720" s="54" customFormat="1" customHeight="1" spans="1:7">
      <c r="A720" s="81">
        <v>21004</v>
      </c>
      <c r="B720" s="121" t="s">
        <v>586</v>
      </c>
      <c r="C720" s="124">
        <v>2923</v>
      </c>
      <c r="D720" s="124">
        <v>5051</v>
      </c>
      <c r="E720" s="122">
        <f>SUM(E721:E731)</f>
        <v>4514</v>
      </c>
      <c r="F720" s="87">
        <f>E720/D720</f>
        <v>0.893684418926945</v>
      </c>
      <c r="G720" s="87">
        <v>1.41504702194357</v>
      </c>
    </row>
    <row r="721" s="54" customFormat="1" customHeight="1" spans="1:7">
      <c r="A721" s="81">
        <v>2100401</v>
      </c>
      <c r="B721" s="81" t="s">
        <v>587</v>
      </c>
      <c r="C721" s="123"/>
      <c r="D721" s="123"/>
      <c r="E721" s="91">
        <v>384</v>
      </c>
      <c r="F721" s="88"/>
      <c r="G721" s="88"/>
    </row>
    <row r="722" s="54" customFormat="1" customHeight="1" spans="1:7">
      <c r="A722" s="81">
        <v>2100402</v>
      </c>
      <c r="B722" s="81" t="s">
        <v>588</v>
      </c>
      <c r="C722" s="123"/>
      <c r="D722" s="123"/>
      <c r="E722" s="91"/>
      <c r="F722" s="88"/>
      <c r="G722" s="88"/>
    </row>
    <row r="723" s="54" customFormat="1" customHeight="1" spans="1:7">
      <c r="A723" s="81">
        <v>2100403</v>
      </c>
      <c r="B723" s="81" t="s">
        <v>589</v>
      </c>
      <c r="C723" s="123"/>
      <c r="D723" s="123"/>
      <c r="E723" s="91"/>
      <c r="F723" s="88"/>
      <c r="G723" s="88"/>
    </row>
    <row r="724" s="54" customFormat="1" customHeight="1" spans="1:7">
      <c r="A724" s="81">
        <v>2100404</v>
      </c>
      <c r="B724" s="81" t="s">
        <v>590</v>
      </c>
      <c r="C724" s="123"/>
      <c r="D724" s="123"/>
      <c r="E724" s="91"/>
      <c r="F724" s="88"/>
      <c r="G724" s="88"/>
    </row>
    <row r="725" s="54" customFormat="1" customHeight="1" spans="1:7">
      <c r="A725" s="81">
        <v>2100405</v>
      </c>
      <c r="B725" s="81" t="s">
        <v>591</v>
      </c>
      <c r="C725" s="123"/>
      <c r="D725" s="123"/>
      <c r="E725" s="91"/>
      <c r="F725" s="88"/>
      <c r="G725" s="88"/>
    </row>
    <row r="726" s="54" customFormat="1" customHeight="1" spans="1:7">
      <c r="A726" s="81">
        <v>2100406</v>
      </c>
      <c r="B726" s="81" t="s">
        <v>592</v>
      </c>
      <c r="C726" s="123"/>
      <c r="D726" s="123"/>
      <c r="E726" s="91"/>
      <c r="F726" s="88"/>
      <c r="G726" s="88"/>
    </row>
    <row r="727" s="54" customFormat="1" customHeight="1" spans="1:7">
      <c r="A727" s="81">
        <v>2100407</v>
      </c>
      <c r="B727" s="81" t="s">
        <v>593</v>
      </c>
      <c r="C727" s="123"/>
      <c r="D727" s="123"/>
      <c r="E727" s="91"/>
      <c r="F727" s="88"/>
      <c r="G727" s="88">
        <v>0</v>
      </c>
    </row>
    <row r="728" s="54" customFormat="1" customHeight="1" spans="1:7">
      <c r="A728" s="81">
        <v>2100408</v>
      </c>
      <c r="B728" s="81" t="s">
        <v>594</v>
      </c>
      <c r="C728" s="123"/>
      <c r="D728" s="123"/>
      <c r="E728" s="91">
        <v>3048</v>
      </c>
      <c r="F728" s="88"/>
      <c r="G728" s="88">
        <v>1.02938196555218</v>
      </c>
    </row>
    <row r="729" s="54" customFormat="1" customHeight="1" spans="1:7">
      <c r="A729" s="81">
        <v>2100409</v>
      </c>
      <c r="B729" s="81" t="s">
        <v>595</v>
      </c>
      <c r="C729" s="123"/>
      <c r="D729" s="123"/>
      <c r="E729" s="91">
        <v>192</v>
      </c>
      <c r="F729" s="88"/>
      <c r="G729" s="88">
        <v>1.31506849315068</v>
      </c>
    </row>
    <row r="730" s="54" customFormat="1" customHeight="1" spans="1:7">
      <c r="A730" s="81">
        <v>2100410</v>
      </c>
      <c r="B730" s="81" t="s">
        <v>596</v>
      </c>
      <c r="C730" s="123"/>
      <c r="D730" s="123"/>
      <c r="E730" s="91">
        <v>734</v>
      </c>
      <c r="F730" s="88"/>
      <c r="G730" s="88"/>
    </row>
    <row r="731" s="54" customFormat="1" customHeight="1" spans="1:7">
      <c r="A731" s="81">
        <v>2100499</v>
      </c>
      <c r="B731" s="81" t="s">
        <v>597</v>
      </c>
      <c r="C731" s="123"/>
      <c r="D731" s="123"/>
      <c r="E731" s="91">
        <v>156</v>
      </c>
      <c r="F731" s="88"/>
      <c r="G731" s="88">
        <v>1.90243902439024</v>
      </c>
    </row>
    <row r="732" s="54" customFormat="1" customHeight="1" spans="1:7">
      <c r="A732" s="81">
        <v>21007</v>
      </c>
      <c r="B732" s="121" t="s">
        <v>598</v>
      </c>
      <c r="C732" s="124">
        <v>1197</v>
      </c>
      <c r="D732" s="124">
        <v>1484</v>
      </c>
      <c r="E732" s="122">
        <f>SUM(E733:E735)</f>
        <v>1447</v>
      </c>
      <c r="F732" s="87">
        <f>E732/D732</f>
        <v>0.975067385444744</v>
      </c>
      <c r="G732" s="87">
        <v>1.0904295403165</v>
      </c>
    </row>
    <row r="733" s="54" customFormat="1" customHeight="1" spans="1:7">
      <c r="A733" s="81">
        <v>2100716</v>
      </c>
      <c r="B733" s="81" t="s">
        <v>599</v>
      </c>
      <c r="C733" s="123"/>
      <c r="D733" s="123"/>
      <c r="E733" s="91">
        <v>302</v>
      </c>
      <c r="F733" s="88"/>
      <c r="G733" s="88">
        <v>1.74566473988439</v>
      </c>
    </row>
    <row r="734" s="54" customFormat="1" customHeight="1" spans="1:7">
      <c r="A734" s="81">
        <v>2100717</v>
      </c>
      <c r="B734" s="81" t="s">
        <v>600</v>
      </c>
      <c r="C734" s="123"/>
      <c r="D734" s="123"/>
      <c r="E734" s="91">
        <v>893</v>
      </c>
      <c r="F734" s="88"/>
      <c r="G734" s="88">
        <v>0.773830155979203</v>
      </c>
    </row>
    <row r="735" s="54" customFormat="1" customHeight="1" spans="1:7">
      <c r="A735" s="81">
        <v>2100799</v>
      </c>
      <c r="B735" s="81" t="s">
        <v>601</v>
      </c>
      <c r="C735" s="123"/>
      <c r="D735" s="123"/>
      <c r="E735" s="91">
        <v>252</v>
      </c>
      <c r="F735" s="88"/>
      <c r="G735" s="88"/>
    </row>
    <row r="736" s="54" customFormat="1" customHeight="1" spans="1:7">
      <c r="A736" s="81">
        <v>21011</v>
      </c>
      <c r="B736" s="121" t="s">
        <v>602</v>
      </c>
      <c r="C736" s="124">
        <v>2622</v>
      </c>
      <c r="D736" s="124">
        <v>2636</v>
      </c>
      <c r="E736" s="122">
        <f>SUM(E737:E740)</f>
        <v>2633</v>
      </c>
      <c r="F736" s="87">
        <f>E736/D736</f>
        <v>0.99886191198786</v>
      </c>
      <c r="G736" s="87">
        <v>1.07689161554192</v>
      </c>
    </row>
    <row r="737" s="54" customFormat="1" customHeight="1" spans="1:7">
      <c r="A737" s="81">
        <v>2101101</v>
      </c>
      <c r="B737" s="81" t="s">
        <v>603</v>
      </c>
      <c r="C737" s="123"/>
      <c r="D737" s="123"/>
      <c r="E737" s="91">
        <v>400</v>
      </c>
      <c r="F737" s="88"/>
      <c r="G737" s="88">
        <v>1.2012012012012</v>
      </c>
    </row>
    <row r="738" s="54" customFormat="1" customHeight="1" spans="1:7">
      <c r="A738" s="81">
        <v>2101102</v>
      </c>
      <c r="B738" s="81" t="s">
        <v>604</v>
      </c>
      <c r="C738" s="123"/>
      <c r="D738" s="123"/>
      <c r="E738" s="91">
        <v>1594</v>
      </c>
      <c r="F738" s="88"/>
      <c r="G738" s="88">
        <v>1.05214521452145</v>
      </c>
    </row>
    <row r="739" s="54" customFormat="1" customHeight="1" spans="1:7">
      <c r="A739" s="81">
        <v>2101103</v>
      </c>
      <c r="B739" s="81" t="s">
        <v>605</v>
      </c>
      <c r="C739" s="123"/>
      <c r="D739" s="123"/>
      <c r="E739" s="91">
        <v>147</v>
      </c>
      <c r="F739" s="88"/>
      <c r="G739" s="88">
        <v>1.25641025641026</v>
      </c>
    </row>
    <row r="740" s="54" customFormat="1" customHeight="1" spans="1:7">
      <c r="A740" s="81">
        <v>2101199</v>
      </c>
      <c r="B740" s="81" t="s">
        <v>606</v>
      </c>
      <c r="C740" s="123"/>
      <c r="D740" s="123"/>
      <c r="E740" s="91">
        <v>492</v>
      </c>
      <c r="F740" s="88"/>
      <c r="G740" s="88">
        <v>1.025</v>
      </c>
    </row>
    <row r="741" s="54" customFormat="1" customHeight="1" spans="1:7">
      <c r="A741" s="81">
        <v>21012</v>
      </c>
      <c r="B741" s="121" t="s">
        <v>607</v>
      </c>
      <c r="C741" s="124">
        <v>300</v>
      </c>
      <c r="D741" s="124">
        <v>313</v>
      </c>
      <c r="E741" s="122">
        <f>SUM(E742:E744)</f>
        <v>313</v>
      </c>
      <c r="F741" s="87">
        <f>E741/D741</f>
        <v>1</v>
      </c>
      <c r="G741" s="87">
        <v>1.01623376623377</v>
      </c>
    </row>
    <row r="742" s="54" customFormat="1" customHeight="1" spans="1:7">
      <c r="A742" s="81">
        <v>2101201</v>
      </c>
      <c r="B742" s="81" t="s">
        <v>608</v>
      </c>
      <c r="C742" s="123"/>
      <c r="D742" s="123"/>
      <c r="E742" s="91"/>
      <c r="F742" s="88"/>
      <c r="G742" s="88"/>
    </row>
    <row r="743" s="54" customFormat="1" customHeight="1" spans="1:7">
      <c r="A743" s="81">
        <v>2101202</v>
      </c>
      <c r="B743" s="81" t="s">
        <v>609</v>
      </c>
      <c r="C743" s="123"/>
      <c r="D743" s="123"/>
      <c r="E743" s="91">
        <v>313</v>
      </c>
      <c r="F743" s="88"/>
      <c r="G743" s="88">
        <v>1.01623376623377</v>
      </c>
    </row>
    <row r="744" s="54" customFormat="1" customHeight="1" spans="1:7">
      <c r="A744" s="81">
        <v>2101299</v>
      </c>
      <c r="B744" s="81" t="s">
        <v>610</v>
      </c>
      <c r="C744" s="123"/>
      <c r="D744" s="123"/>
      <c r="E744" s="91"/>
      <c r="F744" s="88"/>
      <c r="G744" s="88"/>
    </row>
    <row r="745" s="54" customFormat="1" customHeight="1" spans="1:7">
      <c r="A745" s="81">
        <v>21013</v>
      </c>
      <c r="B745" s="121" t="s">
        <v>611</v>
      </c>
      <c r="C745" s="124">
        <v>124</v>
      </c>
      <c r="D745" s="124">
        <v>158</v>
      </c>
      <c r="E745" s="122">
        <f>E746+E747+E748</f>
        <v>158</v>
      </c>
      <c r="F745" s="88"/>
      <c r="G745" s="88"/>
    </row>
    <row r="746" s="54" customFormat="1" customHeight="1" spans="1:7">
      <c r="A746" s="81">
        <v>2101301</v>
      </c>
      <c r="B746" s="81" t="s">
        <v>612</v>
      </c>
      <c r="C746" s="123"/>
      <c r="D746" s="123"/>
      <c r="E746" s="91">
        <v>158</v>
      </c>
      <c r="F746" s="88"/>
      <c r="G746" s="88"/>
    </row>
    <row r="747" s="54" customFormat="1" customHeight="1" spans="1:7">
      <c r="A747" s="81">
        <v>2101302</v>
      </c>
      <c r="B747" s="81" t="s">
        <v>613</v>
      </c>
      <c r="C747" s="123"/>
      <c r="D747" s="123"/>
      <c r="E747" s="91"/>
      <c r="F747" s="88"/>
      <c r="G747" s="88"/>
    </row>
    <row r="748" s="54" customFormat="1" customHeight="1" spans="1:7">
      <c r="A748" s="81">
        <v>2101399</v>
      </c>
      <c r="B748" s="81" t="s">
        <v>614</v>
      </c>
      <c r="C748" s="123"/>
      <c r="D748" s="123"/>
      <c r="E748" s="91"/>
      <c r="F748" s="88"/>
      <c r="G748" s="88"/>
    </row>
    <row r="749" s="54" customFormat="1" customHeight="1" spans="1:7">
      <c r="A749" s="81">
        <v>21014</v>
      </c>
      <c r="B749" s="121" t="s">
        <v>615</v>
      </c>
      <c r="C749" s="124">
        <v>18</v>
      </c>
      <c r="D749" s="124">
        <v>20</v>
      </c>
      <c r="E749" s="122">
        <f>SUM(E750:E751)</f>
        <v>20</v>
      </c>
      <c r="F749" s="87">
        <f>E749/D749</f>
        <v>1</v>
      </c>
      <c r="G749" s="87">
        <v>1.33333333333333</v>
      </c>
    </row>
    <row r="750" s="54" customFormat="1" customHeight="1" spans="1:7">
      <c r="A750" s="81">
        <v>2101401</v>
      </c>
      <c r="B750" s="81" t="s">
        <v>616</v>
      </c>
      <c r="C750" s="123"/>
      <c r="D750" s="123"/>
      <c r="E750" s="91">
        <v>20</v>
      </c>
      <c r="F750" s="88"/>
      <c r="G750" s="88">
        <v>1.33333333333333</v>
      </c>
    </row>
    <row r="751" s="54" customFormat="1" customHeight="1" spans="1:7">
      <c r="A751" s="81">
        <v>2101499</v>
      </c>
      <c r="B751" s="81" t="s">
        <v>617</v>
      </c>
      <c r="C751" s="123"/>
      <c r="D751" s="123"/>
      <c r="E751" s="91"/>
      <c r="F751" s="88"/>
      <c r="G751" s="88"/>
    </row>
    <row r="752" s="54" customFormat="1" customHeight="1" spans="1:7">
      <c r="A752" s="81">
        <v>21015</v>
      </c>
      <c r="B752" s="121" t="s">
        <v>618</v>
      </c>
      <c r="C752" s="124">
        <v>254</v>
      </c>
      <c r="D752" s="124">
        <v>254</v>
      </c>
      <c r="E752" s="122">
        <f>SUM(E753:E760)</f>
        <v>243</v>
      </c>
      <c r="F752" s="87">
        <f>E752/D752</f>
        <v>0.956692913385827</v>
      </c>
      <c r="G752" s="87">
        <v>1.09459459459459</v>
      </c>
    </row>
    <row r="753" s="54" customFormat="1" customHeight="1" spans="1:7">
      <c r="A753" s="81">
        <v>2101501</v>
      </c>
      <c r="B753" s="81" t="s">
        <v>81</v>
      </c>
      <c r="C753" s="123"/>
      <c r="D753" s="123"/>
      <c r="E753" s="91">
        <v>103</v>
      </c>
      <c r="F753" s="88"/>
      <c r="G753" s="88">
        <v>1.06185567010309</v>
      </c>
    </row>
    <row r="754" s="54" customFormat="1" customHeight="1" spans="1:7">
      <c r="A754" s="81">
        <v>2101502</v>
      </c>
      <c r="B754" s="81" t="s">
        <v>82</v>
      </c>
      <c r="C754" s="123"/>
      <c r="D754" s="123"/>
      <c r="E754" s="91">
        <v>22</v>
      </c>
      <c r="F754" s="88"/>
      <c r="G754" s="88"/>
    </row>
    <row r="755" s="54" customFormat="1" customHeight="1" spans="1:7">
      <c r="A755" s="81">
        <v>2101503</v>
      </c>
      <c r="B755" s="81" t="s">
        <v>83</v>
      </c>
      <c r="C755" s="123"/>
      <c r="D755" s="123"/>
      <c r="E755" s="91"/>
      <c r="F755" s="88"/>
      <c r="G755" s="88"/>
    </row>
    <row r="756" s="54" customFormat="1" customHeight="1" spans="1:7">
      <c r="A756" s="81">
        <v>2101504</v>
      </c>
      <c r="B756" s="81" t="s">
        <v>122</v>
      </c>
      <c r="C756" s="123"/>
      <c r="D756" s="123"/>
      <c r="E756" s="91"/>
      <c r="F756" s="88"/>
      <c r="G756" s="88">
        <v>0</v>
      </c>
    </row>
    <row r="757" s="54" customFormat="1" customHeight="1" spans="1:7">
      <c r="A757" s="81">
        <v>2101505</v>
      </c>
      <c r="B757" s="81" t="s">
        <v>619</v>
      </c>
      <c r="C757" s="123"/>
      <c r="D757" s="123"/>
      <c r="E757" s="91">
        <v>108</v>
      </c>
      <c r="F757" s="88"/>
      <c r="G757" s="88">
        <v>1.17391304347826</v>
      </c>
    </row>
    <row r="758" s="54" customFormat="1" customHeight="1" spans="1:7">
      <c r="A758" s="81">
        <v>2101506</v>
      </c>
      <c r="B758" s="81" t="s">
        <v>620</v>
      </c>
      <c r="C758" s="123"/>
      <c r="D758" s="123"/>
      <c r="E758" s="91">
        <v>10</v>
      </c>
      <c r="F758" s="88"/>
      <c r="G758" s="88">
        <v>0.909090909090909</v>
      </c>
    </row>
    <row r="759" s="54" customFormat="1" customHeight="1" spans="1:7">
      <c r="A759" s="81">
        <v>2101550</v>
      </c>
      <c r="B759" s="81" t="s">
        <v>90</v>
      </c>
      <c r="C759" s="123"/>
      <c r="D759" s="123"/>
      <c r="E759" s="91"/>
      <c r="F759" s="88"/>
      <c r="G759" s="88"/>
    </row>
    <row r="760" s="54" customFormat="1" customHeight="1" spans="1:7">
      <c r="A760" s="81">
        <v>2101599</v>
      </c>
      <c r="B760" s="81" t="s">
        <v>621</v>
      </c>
      <c r="C760" s="123"/>
      <c r="D760" s="123"/>
      <c r="E760" s="91"/>
      <c r="F760" s="88"/>
      <c r="G760" s="88"/>
    </row>
    <row r="761" s="54" customFormat="1" customHeight="1" spans="1:7">
      <c r="A761" s="81">
        <v>21017</v>
      </c>
      <c r="B761" s="121" t="s">
        <v>622</v>
      </c>
      <c r="C761" s="124"/>
      <c r="D761" s="124">
        <v>28</v>
      </c>
      <c r="E761" s="122">
        <f>SUM(E762:E767)</f>
        <v>28</v>
      </c>
      <c r="F761" s="87">
        <f>E761/D761</f>
        <v>1</v>
      </c>
      <c r="G761" s="87">
        <v>2.15384615384615</v>
      </c>
    </row>
    <row r="762" s="54" customFormat="1" customHeight="1" spans="1:7">
      <c r="A762" s="81">
        <v>2101701</v>
      </c>
      <c r="B762" s="81" t="s">
        <v>81</v>
      </c>
      <c r="C762" s="123"/>
      <c r="D762" s="123"/>
      <c r="E762" s="91"/>
      <c r="F762" s="88"/>
      <c r="G762" s="88"/>
    </row>
    <row r="763" s="54" customFormat="1" customHeight="1" spans="1:7">
      <c r="A763" s="81">
        <v>2101702</v>
      </c>
      <c r="B763" s="81" t="s">
        <v>82</v>
      </c>
      <c r="C763" s="123"/>
      <c r="D763" s="123"/>
      <c r="E763" s="91"/>
      <c r="F763" s="88"/>
      <c r="G763" s="88"/>
    </row>
    <row r="764" s="54" customFormat="1" customHeight="1" spans="1:7">
      <c r="A764" s="81">
        <v>2101703</v>
      </c>
      <c r="B764" s="81" t="s">
        <v>83</v>
      </c>
      <c r="C764" s="123"/>
      <c r="D764" s="123"/>
      <c r="E764" s="91"/>
      <c r="F764" s="88"/>
      <c r="G764" s="88"/>
    </row>
    <row r="765" s="54" customFormat="1" customHeight="1" spans="1:7">
      <c r="A765" s="81">
        <v>2101704</v>
      </c>
      <c r="B765" s="81" t="s">
        <v>623</v>
      </c>
      <c r="C765" s="123"/>
      <c r="D765" s="123"/>
      <c r="E765" s="91"/>
      <c r="F765" s="88"/>
      <c r="G765" s="88">
        <v>0</v>
      </c>
    </row>
    <row r="766" s="54" customFormat="1" customHeight="1" spans="1:7">
      <c r="A766" s="81">
        <v>2101750</v>
      </c>
      <c r="B766" s="81" t="s">
        <v>90</v>
      </c>
      <c r="C766" s="123"/>
      <c r="D766" s="123"/>
      <c r="E766" s="91"/>
      <c r="F766" s="88"/>
      <c r="G766" s="88"/>
    </row>
    <row r="767" s="54" customFormat="1" customHeight="1" spans="1:7">
      <c r="A767" s="81">
        <v>2101799</v>
      </c>
      <c r="B767" s="81" t="s">
        <v>624</v>
      </c>
      <c r="C767" s="123"/>
      <c r="D767" s="123"/>
      <c r="E767" s="91">
        <v>28</v>
      </c>
      <c r="F767" s="88"/>
      <c r="G767" s="88"/>
    </row>
    <row r="768" s="54" customFormat="1" customHeight="1" spans="1:7">
      <c r="A768" s="81">
        <v>21018</v>
      </c>
      <c r="B768" s="121" t="s">
        <v>625</v>
      </c>
      <c r="C768" s="123"/>
      <c r="D768" s="123"/>
      <c r="E768" s="91"/>
      <c r="F768" s="88"/>
      <c r="G768" s="88"/>
    </row>
    <row r="769" s="54" customFormat="1" customHeight="1" spans="1:7">
      <c r="A769" s="81">
        <v>2101801</v>
      </c>
      <c r="B769" s="81" t="s">
        <v>81</v>
      </c>
      <c r="C769" s="123"/>
      <c r="D769" s="123"/>
      <c r="E769" s="91"/>
      <c r="F769" s="88"/>
      <c r="G769" s="88"/>
    </row>
    <row r="770" s="54" customFormat="1" customHeight="1" spans="1:7">
      <c r="A770" s="81">
        <v>2101802</v>
      </c>
      <c r="B770" s="81" t="s">
        <v>82</v>
      </c>
      <c r="C770" s="123"/>
      <c r="D770" s="123"/>
      <c r="E770" s="91"/>
      <c r="F770" s="88"/>
      <c r="G770" s="88"/>
    </row>
    <row r="771" s="54" customFormat="1" customHeight="1" spans="1:7">
      <c r="A771" s="81">
        <v>2101803</v>
      </c>
      <c r="B771" s="81" t="s">
        <v>83</v>
      </c>
      <c r="C771" s="123"/>
      <c r="D771" s="123"/>
      <c r="E771" s="91"/>
      <c r="F771" s="88"/>
      <c r="G771" s="88"/>
    </row>
    <row r="772" s="54" customFormat="1" customHeight="1" spans="1:7">
      <c r="A772" s="81">
        <v>2101899</v>
      </c>
      <c r="B772" s="81" t="s">
        <v>626</v>
      </c>
      <c r="C772" s="123"/>
      <c r="D772" s="123"/>
      <c r="E772" s="91"/>
      <c r="F772" s="88"/>
      <c r="G772" s="88"/>
    </row>
    <row r="773" s="54" customFormat="1" customHeight="1" spans="1:7">
      <c r="A773" s="81">
        <v>21019</v>
      </c>
      <c r="B773" s="121" t="s">
        <v>627</v>
      </c>
      <c r="C773" s="123"/>
      <c r="D773" s="122">
        <v>1466</v>
      </c>
      <c r="E773" s="122">
        <f>E774+E775</f>
        <v>1408</v>
      </c>
      <c r="F773" s="87">
        <f>E773/D773</f>
        <v>0.96043656207367</v>
      </c>
      <c r="G773" s="88"/>
    </row>
    <row r="774" s="54" customFormat="1" customHeight="1" spans="1:7">
      <c r="A774" s="81">
        <v>2101901</v>
      </c>
      <c r="B774" s="81" t="s">
        <v>628</v>
      </c>
      <c r="C774" s="123"/>
      <c r="D774" s="123"/>
      <c r="E774" s="91">
        <v>38</v>
      </c>
      <c r="F774" s="87"/>
      <c r="G774" s="88"/>
    </row>
    <row r="775" s="54" customFormat="1" customHeight="1" spans="1:7">
      <c r="A775" s="81">
        <v>2101999</v>
      </c>
      <c r="B775" s="81" t="s">
        <v>629</v>
      </c>
      <c r="C775" s="123"/>
      <c r="D775" s="123"/>
      <c r="E775" s="91">
        <v>1370</v>
      </c>
      <c r="F775" s="87"/>
      <c r="G775" s="88"/>
    </row>
    <row r="776" s="54" customFormat="1" customHeight="1" spans="1:7">
      <c r="A776" s="81">
        <v>21099</v>
      </c>
      <c r="B776" s="121" t="s">
        <v>630</v>
      </c>
      <c r="C776" s="123"/>
      <c r="D776" s="122">
        <v>2</v>
      </c>
      <c r="E776" s="91"/>
      <c r="F776" s="87"/>
      <c r="G776" s="88"/>
    </row>
    <row r="777" s="54" customFormat="1" customHeight="1" spans="1:7">
      <c r="A777" s="81">
        <v>2109999</v>
      </c>
      <c r="B777" s="81" t="s">
        <v>631</v>
      </c>
      <c r="C777" s="123"/>
      <c r="D777" s="123"/>
      <c r="E777" s="91"/>
      <c r="F777" s="87"/>
      <c r="G777" s="88"/>
    </row>
    <row r="778" s="54" customFormat="1" customHeight="1" spans="1:7">
      <c r="A778" s="81">
        <v>211</v>
      </c>
      <c r="B778" s="121" t="s">
        <v>632</v>
      </c>
      <c r="C778" s="146">
        <f>SUM(C779,C789,C793,C802,C809,C816,C819,C822,C824,C826,C832,C835,C837,C848)</f>
        <v>2437</v>
      </c>
      <c r="D778" s="146">
        <f>SUM(D779,D789,D793,D802,D809,D816,D819,D822,D824,D826,D832,D835,D837,D848)</f>
        <v>10707</v>
      </c>
      <c r="E778" s="122">
        <f>SUM(E779,E789,E793,E802,E809,E816,E819,E822,E824,E826,E832,E835,E837,E848)</f>
        <v>5455</v>
      </c>
      <c r="F778" s="87">
        <f>E778/D778</f>
        <v>0.50947977958345</v>
      </c>
      <c r="G778" s="87">
        <v>0.687287388181933</v>
      </c>
    </row>
    <row r="779" s="54" customFormat="1" customHeight="1" spans="1:7">
      <c r="A779" s="81">
        <v>21101</v>
      </c>
      <c r="B779" s="121" t="s">
        <v>633</v>
      </c>
      <c r="C779" s="124">
        <v>159</v>
      </c>
      <c r="D779" s="124">
        <v>154</v>
      </c>
      <c r="E779" s="122">
        <f>SUM(E780:E788)</f>
        <v>126</v>
      </c>
      <c r="F779" s="87">
        <f>E779/D779</f>
        <v>0.818181818181818</v>
      </c>
      <c r="G779" s="87">
        <v>0.496062992125984</v>
      </c>
    </row>
    <row r="780" s="54" customFormat="1" customHeight="1" spans="1:7">
      <c r="A780" s="81">
        <v>2110101</v>
      </c>
      <c r="B780" s="81" t="s">
        <v>81</v>
      </c>
      <c r="C780" s="123"/>
      <c r="D780" s="123"/>
      <c r="E780" s="91"/>
      <c r="F780" s="88"/>
      <c r="G780" s="88"/>
    </row>
    <row r="781" s="54" customFormat="1" customHeight="1" spans="1:7">
      <c r="A781" s="81">
        <v>2110102</v>
      </c>
      <c r="B781" s="81" t="s">
        <v>82</v>
      </c>
      <c r="C781" s="123"/>
      <c r="D781" s="123"/>
      <c r="E781" s="91"/>
      <c r="F781" s="88"/>
      <c r="G781" s="88"/>
    </row>
    <row r="782" s="54" customFormat="1" customHeight="1" spans="1:7">
      <c r="A782" s="81">
        <v>2110103</v>
      </c>
      <c r="B782" s="81" t="s">
        <v>83</v>
      </c>
      <c r="C782" s="123"/>
      <c r="D782" s="123"/>
      <c r="E782" s="91"/>
      <c r="F782" s="88"/>
      <c r="G782" s="88"/>
    </row>
    <row r="783" s="54" customFormat="1" customHeight="1" spans="1:7">
      <c r="A783" s="81">
        <v>2110104</v>
      </c>
      <c r="B783" s="81" t="s">
        <v>634</v>
      </c>
      <c r="C783" s="123"/>
      <c r="D783" s="123"/>
      <c r="E783" s="91"/>
      <c r="F783" s="88"/>
      <c r="G783" s="88"/>
    </row>
    <row r="784" s="54" customFormat="1" customHeight="1" spans="1:7">
      <c r="A784" s="81">
        <v>2110105</v>
      </c>
      <c r="B784" s="81" t="s">
        <v>635</v>
      </c>
      <c r="C784" s="123"/>
      <c r="D784" s="123"/>
      <c r="E784" s="91"/>
      <c r="F784" s="88"/>
      <c r="G784" s="88"/>
    </row>
    <row r="785" s="54" customFormat="1" customHeight="1" spans="1:7">
      <c r="A785" s="81">
        <v>2110106</v>
      </c>
      <c r="B785" s="81" t="s">
        <v>636</v>
      </c>
      <c r="C785" s="123"/>
      <c r="D785" s="123"/>
      <c r="E785" s="91"/>
      <c r="F785" s="88"/>
      <c r="G785" s="88"/>
    </row>
    <row r="786" s="54" customFormat="1" customHeight="1" spans="1:7">
      <c r="A786" s="81">
        <v>2110107</v>
      </c>
      <c r="B786" s="81" t="s">
        <v>637</v>
      </c>
      <c r="C786" s="123"/>
      <c r="D786" s="123"/>
      <c r="E786" s="91"/>
      <c r="F786" s="88"/>
      <c r="G786" s="88"/>
    </row>
    <row r="787" s="54" customFormat="1" customHeight="1" spans="1:7">
      <c r="A787" s="81">
        <v>2110108</v>
      </c>
      <c r="B787" s="81" t="s">
        <v>638</v>
      </c>
      <c r="C787" s="123"/>
      <c r="D787" s="123"/>
      <c r="E787" s="91"/>
      <c r="F787" s="88"/>
      <c r="G787" s="88"/>
    </row>
    <row r="788" s="54" customFormat="1" customHeight="1" spans="1:7">
      <c r="A788" s="81">
        <v>2110199</v>
      </c>
      <c r="B788" s="81" t="s">
        <v>639</v>
      </c>
      <c r="C788" s="123"/>
      <c r="D788" s="123"/>
      <c r="E788" s="91">
        <v>126</v>
      </c>
      <c r="F788" s="88"/>
      <c r="G788" s="88">
        <v>0.496062992125984</v>
      </c>
    </row>
    <row r="789" s="54" customFormat="1" customHeight="1" spans="1:7">
      <c r="A789" s="81">
        <v>21102</v>
      </c>
      <c r="B789" s="121" t="s">
        <v>640</v>
      </c>
      <c r="C789" s="123"/>
      <c r="D789" s="123"/>
      <c r="E789" s="91"/>
      <c r="F789" s="88"/>
      <c r="G789" s="88"/>
    </row>
    <row r="790" s="54" customFormat="1" customHeight="1" spans="1:7">
      <c r="A790" s="81">
        <v>2110203</v>
      </c>
      <c r="B790" s="81" t="s">
        <v>641</v>
      </c>
      <c r="C790" s="123"/>
      <c r="D790" s="123"/>
      <c r="E790" s="91"/>
      <c r="F790" s="88"/>
      <c r="G790" s="88"/>
    </row>
    <row r="791" s="54" customFormat="1" customHeight="1" spans="1:7">
      <c r="A791" s="81">
        <v>2110204</v>
      </c>
      <c r="B791" s="81" t="s">
        <v>642</v>
      </c>
      <c r="C791" s="123"/>
      <c r="D791" s="123"/>
      <c r="E791" s="91"/>
      <c r="F791" s="88"/>
      <c r="G791" s="88"/>
    </row>
    <row r="792" s="54" customFormat="1" customHeight="1" spans="1:7">
      <c r="A792" s="81">
        <v>2110299</v>
      </c>
      <c r="B792" s="81" t="s">
        <v>643</v>
      </c>
      <c r="C792" s="123"/>
      <c r="D792" s="123"/>
      <c r="E792" s="91"/>
      <c r="F792" s="88"/>
      <c r="G792" s="88"/>
    </row>
    <row r="793" s="54" customFormat="1" customHeight="1" spans="1:7">
      <c r="A793" s="81">
        <v>21103</v>
      </c>
      <c r="B793" s="121" t="s">
        <v>644</v>
      </c>
      <c r="C793" s="124">
        <v>1501</v>
      </c>
      <c r="D793" s="124">
        <v>6018</v>
      </c>
      <c r="E793" s="122">
        <f>SUM(E794:E801)</f>
        <v>1330</v>
      </c>
      <c r="F793" s="87">
        <f>E793/D793</f>
        <v>0.221003655699568</v>
      </c>
      <c r="G793" s="87">
        <v>0.326941986234022</v>
      </c>
    </row>
    <row r="794" s="54" customFormat="1" customHeight="1" spans="1:7">
      <c r="A794" s="81">
        <v>2110301</v>
      </c>
      <c r="B794" s="81" t="s">
        <v>645</v>
      </c>
      <c r="C794" s="123"/>
      <c r="D794" s="123"/>
      <c r="E794" s="91">
        <v>488</v>
      </c>
      <c r="F794" s="88"/>
      <c r="G794" s="88">
        <v>0.46343779677113</v>
      </c>
    </row>
    <row r="795" s="54" customFormat="1" customHeight="1" spans="1:7">
      <c r="A795" s="81">
        <v>2110302</v>
      </c>
      <c r="B795" s="81" t="s">
        <v>646</v>
      </c>
      <c r="C795" s="123"/>
      <c r="D795" s="123"/>
      <c r="E795" s="91">
        <v>802</v>
      </c>
      <c r="F795" s="88"/>
      <c r="G795" s="88">
        <v>0.360773729194782</v>
      </c>
    </row>
    <row r="796" s="54" customFormat="1" customHeight="1" spans="1:7">
      <c r="A796" s="81">
        <v>2110303</v>
      </c>
      <c r="B796" s="81" t="s">
        <v>647</v>
      </c>
      <c r="C796" s="123"/>
      <c r="D796" s="123"/>
      <c r="E796" s="91"/>
      <c r="F796" s="88"/>
      <c r="G796" s="88"/>
    </row>
    <row r="797" s="54" customFormat="1" customHeight="1" spans="1:7">
      <c r="A797" s="81">
        <v>2110304</v>
      </c>
      <c r="B797" s="81" t="s">
        <v>648</v>
      </c>
      <c r="C797" s="123"/>
      <c r="D797" s="123"/>
      <c r="E797" s="91"/>
      <c r="F797" s="88"/>
      <c r="G797" s="88"/>
    </row>
    <row r="798" s="54" customFormat="1" customHeight="1" spans="1:7">
      <c r="A798" s="81">
        <v>2110305</v>
      </c>
      <c r="B798" s="81" t="s">
        <v>649</v>
      </c>
      <c r="C798" s="123"/>
      <c r="D798" s="123"/>
      <c r="E798" s="91"/>
      <c r="F798" s="88"/>
      <c r="G798" s="88"/>
    </row>
    <row r="799" s="54" customFormat="1" customHeight="1" spans="1:7">
      <c r="A799" s="81">
        <v>2110306</v>
      </c>
      <c r="B799" s="81" t="s">
        <v>650</v>
      </c>
      <c r="C799" s="123"/>
      <c r="D799" s="123"/>
      <c r="E799" s="91"/>
      <c r="F799" s="88"/>
      <c r="G799" s="88"/>
    </row>
    <row r="800" s="54" customFormat="1" customHeight="1" spans="1:7">
      <c r="A800" s="81">
        <v>2110307</v>
      </c>
      <c r="B800" s="81" t="s">
        <v>651</v>
      </c>
      <c r="C800" s="123"/>
      <c r="D800" s="123"/>
      <c r="E800" s="91"/>
      <c r="F800" s="88"/>
      <c r="G800" s="88"/>
    </row>
    <row r="801" s="54" customFormat="1" customHeight="1" spans="1:7">
      <c r="A801" s="81">
        <v>2110399</v>
      </c>
      <c r="B801" s="81" t="s">
        <v>652</v>
      </c>
      <c r="C801" s="123"/>
      <c r="D801" s="123"/>
      <c r="E801" s="91">
        <v>40</v>
      </c>
      <c r="F801" s="88"/>
      <c r="G801" s="88">
        <v>0.0505050505050505</v>
      </c>
    </row>
    <row r="802" s="54" customFormat="1" customHeight="1" spans="1:7">
      <c r="A802" s="81">
        <v>21104</v>
      </c>
      <c r="B802" s="121" t="s">
        <v>653</v>
      </c>
      <c r="C802" s="124">
        <v>183</v>
      </c>
      <c r="D802" s="124">
        <v>198</v>
      </c>
      <c r="E802" s="122">
        <f>SUM(E803:E808)</f>
        <v>179</v>
      </c>
      <c r="F802" s="87">
        <f>E802/D802</f>
        <v>0.904040404040404</v>
      </c>
      <c r="G802" s="87">
        <v>0.0811055731762574</v>
      </c>
    </row>
    <row r="803" s="54" customFormat="1" customHeight="1" spans="1:7">
      <c r="A803" s="81">
        <v>2110401</v>
      </c>
      <c r="B803" s="81" t="s">
        <v>654</v>
      </c>
      <c r="C803" s="123"/>
      <c r="D803" s="123"/>
      <c r="E803" s="91">
        <v>79</v>
      </c>
      <c r="F803" s="88"/>
      <c r="G803" s="88">
        <v>0.0493441599000625</v>
      </c>
    </row>
    <row r="804" s="54" customFormat="1" customHeight="1" spans="1:7">
      <c r="A804" s="81">
        <v>2110402</v>
      </c>
      <c r="B804" s="81" t="s">
        <v>655</v>
      </c>
      <c r="C804" s="123"/>
      <c r="D804" s="123"/>
      <c r="E804" s="91"/>
      <c r="F804" s="88"/>
      <c r="G804" s="88">
        <v>0</v>
      </c>
    </row>
    <row r="805" s="54" customFormat="1" customHeight="1" spans="1:7">
      <c r="A805" s="81">
        <v>2110404</v>
      </c>
      <c r="B805" s="81" t="s">
        <v>656</v>
      </c>
      <c r="C805" s="123"/>
      <c r="D805" s="123"/>
      <c r="E805" s="91"/>
      <c r="F805" s="88"/>
      <c r="G805" s="88"/>
    </row>
    <row r="806" s="54" customFormat="1" customHeight="1" spans="1:7">
      <c r="A806" s="81">
        <v>2110405</v>
      </c>
      <c r="B806" s="81" t="s">
        <v>657</v>
      </c>
      <c r="C806" s="123"/>
      <c r="D806" s="123"/>
      <c r="E806" s="91">
        <v>15</v>
      </c>
      <c r="F806" s="88"/>
      <c r="G806" s="88">
        <v>0.122950819672131</v>
      </c>
    </row>
    <row r="807" s="54" customFormat="1" customHeight="1" spans="1:7">
      <c r="A807" s="81">
        <v>2110406</v>
      </c>
      <c r="B807" s="81" t="s">
        <v>658</v>
      </c>
      <c r="C807" s="123"/>
      <c r="D807" s="123"/>
      <c r="E807" s="91"/>
      <c r="F807" s="88"/>
      <c r="G807" s="88"/>
    </row>
    <row r="808" s="54" customFormat="1" customHeight="1" spans="1:7">
      <c r="A808" s="81">
        <v>2110499</v>
      </c>
      <c r="B808" s="81" t="s">
        <v>659</v>
      </c>
      <c r="C808" s="123"/>
      <c r="D808" s="123"/>
      <c r="E808" s="91">
        <v>85</v>
      </c>
      <c r="F808" s="88"/>
      <c r="G808" s="88">
        <v>0.275974025974026</v>
      </c>
    </row>
    <row r="809" s="54" customFormat="1" customHeight="1" spans="1:7">
      <c r="A809" s="81">
        <v>21105</v>
      </c>
      <c r="B809" s="121" t="s">
        <v>660</v>
      </c>
      <c r="C809" s="124">
        <v>65</v>
      </c>
      <c r="D809" s="124">
        <v>96</v>
      </c>
      <c r="E809" s="122">
        <f>SUM(E810:E815)</f>
        <v>96</v>
      </c>
      <c r="F809" s="87">
        <f>E809/D809</f>
        <v>1</v>
      </c>
      <c r="G809" s="87">
        <v>0.548571428571429</v>
      </c>
    </row>
    <row r="810" s="54" customFormat="1" customHeight="1" spans="1:7">
      <c r="A810" s="81">
        <v>2110501</v>
      </c>
      <c r="B810" s="81" t="s">
        <v>661</v>
      </c>
      <c r="C810" s="123"/>
      <c r="D810" s="123"/>
      <c r="E810" s="91"/>
      <c r="F810" s="88"/>
      <c r="G810" s="88">
        <v>0</v>
      </c>
    </row>
    <row r="811" s="54" customFormat="1" customHeight="1" spans="1:7">
      <c r="A811" s="81">
        <v>2110502</v>
      </c>
      <c r="B811" s="81" t="s">
        <v>662</v>
      </c>
      <c r="C811" s="123"/>
      <c r="D811" s="123"/>
      <c r="E811" s="91">
        <v>96</v>
      </c>
      <c r="F811" s="88"/>
      <c r="G811" s="88">
        <v>0.581818181818182</v>
      </c>
    </row>
    <row r="812" s="54" customFormat="1" customHeight="1" spans="1:7">
      <c r="A812" s="81">
        <v>2110503</v>
      </c>
      <c r="B812" s="81" t="s">
        <v>663</v>
      </c>
      <c r="C812" s="123"/>
      <c r="D812" s="123"/>
      <c r="E812" s="91"/>
      <c r="F812" s="88"/>
      <c r="G812" s="88"/>
    </row>
    <row r="813" s="54" customFormat="1" customHeight="1" spans="1:7">
      <c r="A813" s="81">
        <v>2110506</v>
      </c>
      <c r="B813" s="81" t="s">
        <v>664</v>
      </c>
      <c r="C813" s="123"/>
      <c r="D813" s="123"/>
      <c r="E813" s="91"/>
      <c r="F813" s="88"/>
      <c r="G813" s="88"/>
    </row>
    <row r="814" s="54" customFormat="1" customHeight="1" spans="1:7">
      <c r="A814" s="81">
        <v>2110507</v>
      </c>
      <c r="B814" s="81" t="s">
        <v>665</v>
      </c>
      <c r="C814" s="123"/>
      <c r="D814" s="123"/>
      <c r="E814" s="91"/>
      <c r="F814" s="88"/>
      <c r="G814" s="88"/>
    </row>
    <row r="815" s="54" customFormat="1" customHeight="1" spans="1:7">
      <c r="A815" s="81">
        <v>2110599</v>
      </c>
      <c r="B815" s="81" t="s">
        <v>666</v>
      </c>
      <c r="C815" s="123"/>
      <c r="D815" s="123"/>
      <c r="E815" s="91"/>
      <c r="F815" s="88"/>
      <c r="G815" s="88"/>
    </row>
    <row r="816" s="54" customFormat="1" customHeight="1" spans="1:7">
      <c r="A816" s="81">
        <v>21107</v>
      </c>
      <c r="B816" s="121" t="s">
        <v>667</v>
      </c>
      <c r="C816" s="124">
        <v>391</v>
      </c>
      <c r="D816" s="124">
        <v>795</v>
      </c>
      <c r="E816" s="122">
        <f>SUM(E817:E818)</f>
        <v>538</v>
      </c>
      <c r="F816" s="87">
        <f>E816/D816</f>
        <v>0.676729559748428</v>
      </c>
      <c r="G816" s="87">
        <v>6.98701298701299</v>
      </c>
    </row>
    <row r="817" s="54" customFormat="1" customHeight="1" spans="1:7">
      <c r="A817" s="81">
        <v>2110704</v>
      </c>
      <c r="B817" s="81" t="s">
        <v>668</v>
      </c>
      <c r="C817" s="123"/>
      <c r="D817" s="123"/>
      <c r="E817" s="91"/>
      <c r="F817" s="88"/>
      <c r="G817" s="88"/>
    </row>
    <row r="818" s="54" customFormat="1" customHeight="1" spans="1:7">
      <c r="A818" s="81">
        <v>2110799</v>
      </c>
      <c r="B818" s="81" t="s">
        <v>669</v>
      </c>
      <c r="C818" s="123"/>
      <c r="D818" s="123"/>
      <c r="E818" s="91">
        <v>538</v>
      </c>
      <c r="F818" s="88"/>
      <c r="G818" s="88">
        <v>6.98701298701299</v>
      </c>
    </row>
    <row r="819" s="54" customFormat="1" customHeight="1" spans="1:7">
      <c r="A819" s="81">
        <v>21108</v>
      </c>
      <c r="B819" s="121" t="s">
        <v>670</v>
      </c>
      <c r="C819" s="123"/>
      <c r="D819" s="123"/>
      <c r="E819" s="91"/>
      <c r="F819" s="88"/>
      <c r="G819" s="88"/>
    </row>
    <row r="820" s="54" customFormat="1" customHeight="1" spans="1:7">
      <c r="A820" s="81">
        <v>2110804</v>
      </c>
      <c r="B820" s="81" t="s">
        <v>671</v>
      </c>
      <c r="C820" s="123"/>
      <c r="D820" s="123"/>
      <c r="E820" s="91"/>
      <c r="F820" s="88"/>
      <c r="G820" s="88"/>
    </row>
    <row r="821" s="54" customFormat="1" customHeight="1" spans="1:7">
      <c r="A821" s="81">
        <v>2110899</v>
      </c>
      <c r="B821" s="81" t="s">
        <v>672</v>
      </c>
      <c r="C821" s="123"/>
      <c r="D821" s="123"/>
      <c r="E821" s="91"/>
      <c r="F821" s="88"/>
      <c r="G821" s="88"/>
    </row>
    <row r="822" s="54" customFormat="1" customHeight="1" spans="1:7">
      <c r="A822" s="81">
        <v>21109</v>
      </c>
      <c r="B822" s="121" t="s">
        <v>673</v>
      </c>
      <c r="C822" s="123"/>
      <c r="D822" s="123"/>
      <c r="E822" s="91"/>
      <c r="F822" s="88"/>
      <c r="G822" s="88"/>
    </row>
    <row r="823" s="54" customFormat="1" customHeight="1" spans="1:7">
      <c r="A823" s="81">
        <v>2110901</v>
      </c>
      <c r="B823" s="81" t="s">
        <v>674</v>
      </c>
      <c r="C823" s="123"/>
      <c r="D823" s="123"/>
      <c r="E823" s="91"/>
      <c r="F823" s="88"/>
      <c r="G823" s="88"/>
    </row>
    <row r="824" s="54" customFormat="1" customHeight="1" spans="1:7">
      <c r="A824" s="81">
        <v>21110</v>
      </c>
      <c r="B824" s="121" t="s">
        <v>675</v>
      </c>
      <c r="C824" s="124"/>
      <c r="D824" s="124">
        <v>55</v>
      </c>
      <c r="E824" s="122">
        <f>E825</f>
        <v>55</v>
      </c>
      <c r="F824" s="87">
        <f>E824/D824</f>
        <v>1</v>
      </c>
      <c r="G824" s="87">
        <v>0.426356589147287</v>
      </c>
    </row>
    <row r="825" s="54" customFormat="1" customHeight="1" spans="1:7">
      <c r="A825" s="81">
        <v>2111001</v>
      </c>
      <c r="B825" s="81" t="s">
        <v>676</v>
      </c>
      <c r="C825" s="123"/>
      <c r="D825" s="123"/>
      <c r="E825" s="91">
        <v>55</v>
      </c>
      <c r="F825" s="88"/>
      <c r="G825" s="88">
        <v>0.426356589147287</v>
      </c>
    </row>
    <row r="826" s="54" customFormat="1" customHeight="1" spans="1:7">
      <c r="A826" s="81">
        <v>21111</v>
      </c>
      <c r="B826" s="121" t="s">
        <v>677</v>
      </c>
      <c r="C826" s="124"/>
      <c r="D826" s="124">
        <v>-7</v>
      </c>
      <c r="E826" s="122">
        <f>SUM(E827:E831)</f>
        <v>-7</v>
      </c>
      <c r="F826" s="87">
        <f>E826/D826</f>
        <v>1</v>
      </c>
      <c r="G826" s="87">
        <v>-0.388888888888889</v>
      </c>
    </row>
    <row r="827" s="54" customFormat="1" customHeight="1" spans="1:7">
      <c r="A827" s="81">
        <v>2111101</v>
      </c>
      <c r="B827" s="81" t="s">
        <v>678</v>
      </c>
      <c r="C827" s="123"/>
      <c r="D827" s="123"/>
      <c r="E827" s="91"/>
      <c r="F827" s="88"/>
      <c r="G827" s="88"/>
    </row>
    <row r="828" s="54" customFormat="1" customHeight="1" spans="1:7">
      <c r="A828" s="81">
        <v>2111102</v>
      </c>
      <c r="B828" s="81" t="s">
        <v>679</v>
      </c>
      <c r="C828" s="123"/>
      <c r="D828" s="123"/>
      <c r="E828" s="91"/>
      <c r="F828" s="88"/>
      <c r="G828" s="88">
        <v>0</v>
      </c>
    </row>
    <row r="829" s="54" customFormat="1" customHeight="1" spans="1:7">
      <c r="A829" s="81">
        <v>2111103</v>
      </c>
      <c r="B829" s="81" t="s">
        <v>680</v>
      </c>
      <c r="C829" s="123"/>
      <c r="D829" s="123"/>
      <c r="E829" s="91">
        <v>-7</v>
      </c>
      <c r="F829" s="88"/>
      <c r="G829" s="88"/>
    </row>
    <row r="830" s="54" customFormat="1" customHeight="1" spans="1:7">
      <c r="A830" s="81">
        <v>2111104</v>
      </c>
      <c r="B830" s="81" t="s">
        <v>681</v>
      </c>
      <c r="C830" s="123"/>
      <c r="D830" s="123"/>
      <c r="E830" s="91"/>
      <c r="F830" s="88"/>
      <c r="G830" s="88"/>
    </row>
    <row r="831" s="54" customFormat="1" customHeight="1" spans="1:7">
      <c r="A831" s="81">
        <v>2111199</v>
      </c>
      <c r="B831" s="81" t="s">
        <v>682</v>
      </c>
      <c r="C831" s="123"/>
      <c r="D831" s="123"/>
      <c r="E831" s="91"/>
      <c r="F831" s="88"/>
      <c r="G831" s="88"/>
    </row>
    <row r="832" s="54" customFormat="1" customHeight="1" spans="1:7">
      <c r="A832" s="81">
        <v>21112</v>
      </c>
      <c r="B832" s="121" t="s">
        <v>683</v>
      </c>
      <c r="C832" s="123"/>
      <c r="D832" s="124">
        <v>760</v>
      </c>
      <c r="E832" s="124">
        <f>E833+E834</f>
        <v>618</v>
      </c>
      <c r="F832" s="88"/>
      <c r="G832" s="88"/>
    </row>
    <row r="833" s="54" customFormat="1" customHeight="1" spans="1:7">
      <c r="A833" s="81">
        <v>2111201</v>
      </c>
      <c r="B833" s="81" t="s">
        <v>684</v>
      </c>
      <c r="C833" s="123"/>
      <c r="D833" s="123"/>
      <c r="E833" s="91">
        <v>618</v>
      </c>
      <c r="F833" s="88"/>
      <c r="G833" s="88"/>
    </row>
    <row r="834" s="54" customFormat="1" customHeight="1" spans="1:7">
      <c r="A834" s="81">
        <v>2111299</v>
      </c>
      <c r="B834" s="81" t="s">
        <v>685</v>
      </c>
      <c r="C834" s="123"/>
      <c r="D834" s="123"/>
      <c r="E834" s="91"/>
      <c r="F834" s="88"/>
      <c r="G834" s="88"/>
    </row>
    <row r="835" s="54" customFormat="1" customHeight="1" spans="1:7">
      <c r="A835" s="81">
        <v>21113</v>
      </c>
      <c r="B835" s="121" t="s">
        <v>686</v>
      </c>
      <c r="C835" s="123"/>
      <c r="D835" s="123"/>
      <c r="E835" s="91"/>
      <c r="F835" s="88"/>
      <c r="G835" s="88"/>
    </row>
    <row r="836" s="54" customFormat="1" customHeight="1" spans="1:7">
      <c r="A836" s="81">
        <v>2111301</v>
      </c>
      <c r="B836" s="81" t="s">
        <v>687</v>
      </c>
      <c r="C836" s="123"/>
      <c r="D836" s="123"/>
      <c r="E836" s="91"/>
      <c r="F836" s="88"/>
      <c r="G836" s="88"/>
    </row>
    <row r="837" s="54" customFormat="1" customHeight="1" spans="1:7">
      <c r="A837" s="81">
        <v>21114</v>
      </c>
      <c r="B837" s="121" t="s">
        <v>688</v>
      </c>
      <c r="C837" s="123"/>
      <c r="D837" s="123"/>
      <c r="E837" s="91"/>
      <c r="F837" s="88"/>
      <c r="G837" s="88"/>
    </row>
    <row r="838" s="54" customFormat="1" customHeight="1" spans="1:7">
      <c r="A838" s="81">
        <v>2111401</v>
      </c>
      <c r="B838" s="81" t="s">
        <v>81</v>
      </c>
      <c r="C838" s="123"/>
      <c r="D838" s="123"/>
      <c r="E838" s="91"/>
      <c r="F838" s="88"/>
      <c r="G838" s="88"/>
    </row>
    <row r="839" s="54" customFormat="1" customHeight="1" spans="1:7">
      <c r="A839" s="81">
        <v>2111402</v>
      </c>
      <c r="B839" s="81" t="s">
        <v>82</v>
      </c>
      <c r="C839" s="123"/>
      <c r="D839" s="123"/>
      <c r="E839" s="91"/>
      <c r="F839" s="88"/>
      <c r="G839" s="88"/>
    </row>
    <row r="840" s="54" customFormat="1" customHeight="1" spans="1:7">
      <c r="A840" s="81">
        <v>2111403</v>
      </c>
      <c r="B840" s="81" t="s">
        <v>83</v>
      </c>
      <c r="C840" s="123"/>
      <c r="D840" s="123"/>
      <c r="E840" s="91"/>
      <c r="F840" s="88"/>
      <c r="G840" s="88"/>
    </row>
    <row r="841" s="54" customFormat="1" customHeight="1" spans="1:7">
      <c r="A841" s="81">
        <v>2111406</v>
      </c>
      <c r="B841" s="81" t="s">
        <v>689</v>
      </c>
      <c r="C841" s="123"/>
      <c r="D841" s="123"/>
      <c r="E841" s="91"/>
      <c r="F841" s="88"/>
      <c r="G841" s="88"/>
    </row>
    <row r="842" s="54" customFormat="1" customHeight="1" spans="1:7">
      <c r="A842" s="81">
        <v>2111407</v>
      </c>
      <c r="B842" s="81" t="s">
        <v>690</v>
      </c>
      <c r="C842" s="123"/>
      <c r="D842" s="123"/>
      <c r="E842" s="91"/>
      <c r="F842" s="88"/>
      <c r="G842" s="88"/>
    </row>
    <row r="843" s="54" customFormat="1" customHeight="1" spans="1:7">
      <c r="A843" s="81">
        <v>2111408</v>
      </c>
      <c r="B843" s="81" t="s">
        <v>691</v>
      </c>
      <c r="C843" s="123"/>
      <c r="D843" s="123"/>
      <c r="E843" s="91"/>
      <c r="F843" s="88"/>
      <c r="G843" s="88"/>
    </row>
    <row r="844" s="54" customFormat="1" customHeight="1" spans="1:7">
      <c r="A844" s="81">
        <v>2111411</v>
      </c>
      <c r="B844" s="81" t="s">
        <v>122</v>
      </c>
      <c r="C844" s="123"/>
      <c r="D844" s="123"/>
      <c r="E844" s="91"/>
      <c r="F844" s="88"/>
      <c r="G844" s="88"/>
    </row>
    <row r="845" s="54" customFormat="1" customHeight="1" spans="1:7">
      <c r="A845" s="81">
        <v>2111413</v>
      </c>
      <c r="B845" s="81" t="s">
        <v>692</v>
      </c>
      <c r="C845" s="123"/>
      <c r="D845" s="123"/>
      <c r="E845" s="91"/>
      <c r="F845" s="88"/>
      <c r="G845" s="88"/>
    </row>
    <row r="846" s="54" customFormat="1" customHeight="1" spans="1:7">
      <c r="A846" s="81">
        <v>2111450</v>
      </c>
      <c r="B846" s="81" t="s">
        <v>90</v>
      </c>
      <c r="C846" s="123"/>
      <c r="D846" s="123"/>
      <c r="E846" s="91"/>
      <c r="F846" s="88"/>
      <c r="G846" s="88"/>
    </row>
    <row r="847" s="54" customFormat="1" customHeight="1" spans="1:7">
      <c r="A847" s="81">
        <v>2111499</v>
      </c>
      <c r="B847" s="81" t="s">
        <v>693</v>
      </c>
      <c r="C847" s="123"/>
      <c r="D847" s="123"/>
      <c r="E847" s="91"/>
      <c r="F847" s="88"/>
      <c r="G847" s="88"/>
    </row>
    <row r="848" s="54" customFormat="1" customHeight="1" spans="1:7">
      <c r="A848" s="81">
        <v>21199</v>
      </c>
      <c r="B848" s="121" t="s">
        <v>694</v>
      </c>
      <c r="C848" s="124">
        <v>138</v>
      </c>
      <c r="D848" s="124">
        <v>2638</v>
      </c>
      <c r="E848" s="122">
        <f>E849</f>
        <v>2520</v>
      </c>
      <c r="F848" s="87">
        <f t="shared" ref="F848:F851" si="4">E848/D848</f>
        <v>0.955269143290371</v>
      </c>
      <c r="G848" s="87">
        <v>2.49752229930624</v>
      </c>
    </row>
    <row r="849" s="54" customFormat="1" customHeight="1" spans="1:7">
      <c r="A849" s="81">
        <v>2119999</v>
      </c>
      <c r="B849" s="81" t="s">
        <v>695</v>
      </c>
      <c r="C849" s="123"/>
      <c r="D849" s="123"/>
      <c r="E849" s="91">
        <v>2520</v>
      </c>
      <c r="F849" s="88"/>
      <c r="G849" s="88">
        <v>2.49752229930624</v>
      </c>
    </row>
    <row r="850" s="54" customFormat="1" customHeight="1" spans="1:7">
      <c r="A850" s="81">
        <v>212</v>
      </c>
      <c r="B850" s="121" t="s">
        <v>696</v>
      </c>
      <c r="C850" s="146">
        <f>SUM(C851,C862,C864,C867,C869,C871)</f>
        <v>17375</v>
      </c>
      <c r="D850" s="146">
        <f>SUM(D851,D862,D864,D867,D869,D871)</f>
        <v>33550</v>
      </c>
      <c r="E850" s="122">
        <f>SUM(E851,E862,E864,E867,E869,E871)</f>
        <v>26293</v>
      </c>
      <c r="F850" s="87">
        <f t="shared" si="4"/>
        <v>0.783695976154993</v>
      </c>
      <c r="G850" s="87">
        <v>0.845597221328874</v>
      </c>
    </row>
    <row r="851" s="54" customFormat="1" customHeight="1" spans="1:7">
      <c r="A851" s="81">
        <v>21201</v>
      </c>
      <c r="B851" s="121" t="s">
        <v>697</v>
      </c>
      <c r="C851" s="124">
        <v>1306</v>
      </c>
      <c r="D851" s="124">
        <v>1679</v>
      </c>
      <c r="E851" s="122">
        <f>SUM(E852:E861)</f>
        <v>1394</v>
      </c>
      <c r="F851" s="87">
        <f t="shared" si="4"/>
        <v>0.8302561048243</v>
      </c>
      <c r="G851" s="87">
        <v>1.20901994796184</v>
      </c>
    </row>
    <row r="852" s="54" customFormat="1" customHeight="1" spans="1:7">
      <c r="A852" s="81">
        <v>2120101</v>
      </c>
      <c r="B852" s="81" t="s">
        <v>81</v>
      </c>
      <c r="C852" s="123"/>
      <c r="D852" s="123"/>
      <c r="E852" s="91">
        <v>207</v>
      </c>
      <c r="F852" s="88"/>
      <c r="G852" s="88">
        <v>1.15642458100559</v>
      </c>
    </row>
    <row r="853" s="54" customFormat="1" customHeight="1" spans="1:7">
      <c r="A853" s="81">
        <v>2120102</v>
      </c>
      <c r="B853" s="81" t="s">
        <v>82</v>
      </c>
      <c r="C853" s="123"/>
      <c r="D853" s="123"/>
      <c r="E853" s="91">
        <v>181</v>
      </c>
      <c r="F853" s="88"/>
      <c r="G853" s="88">
        <v>1.12422360248447</v>
      </c>
    </row>
    <row r="854" s="54" customFormat="1" customHeight="1" spans="1:7">
      <c r="A854" s="81">
        <v>2120103</v>
      </c>
      <c r="B854" s="81" t="s">
        <v>83</v>
      </c>
      <c r="C854" s="123"/>
      <c r="D854" s="123"/>
      <c r="E854" s="91"/>
      <c r="F854" s="88"/>
      <c r="G854" s="88"/>
    </row>
    <row r="855" s="54" customFormat="1" customHeight="1" spans="1:7">
      <c r="A855" s="81">
        <v>2120104</v>
      </c>
      <c r="B855" s="81" t="s">
        <v>698</v>
      </c>
      <c r="C855" s="123"/>
      <c r="D855" s="123"/>
      <c r="E855" s="91">
        <v>827</v>
      </c>
      <c r="F855" s="88"/>
      <c r="G855" s="88">
        <v>1.02351485148515</v>
      </c>
    </row>
    <row r="856" s="54" customFormat="1" customHeight="1" spans="1:7">
      <c r="A856" s="81">
        <v>2120105</v>
      </c>
      <c r="B856" s="81" t="s">
        <v>699</v>
      </c>
      <c r="C856" s="123"/>
      <c r="D856" s="123"/>
      <c r="E856" s="91"/>
      <c r="F856" s="88"/>
      <c r="G856" s="88"/>
    </row>
    <row r="857" s="54" customFormat="1" customHeight="1" spans="1:7">
      <c r="A857" s="81">
        <v>2120106</v>
      </c>
      <c r="B857" s="81" t="s">
        <v>700</v>
      </c>
      <c r="C857" s="123"/>
      <c r="D857" s="123"/>
      <c r="E857" s="91"/>
      <c r="F857" s="88"/>
      <c r="G857" s="88"/>
    </row>
    <row r="858" s="54" customFormat="1" customHeight="1" spans="1:7">
      <c r="A858" s="81">
        <v>2120107</v>
      </c>
      <c r="B858" s="81" t="s">
        <v>701</v>
      </c>
      <c r="C858" s="123"/>
      <c r="D858" s="123"/>
      <c r="E858" s="91"/>
      <c r="F858" s="88"/>
      <c r="G858" s="88"/>
    </row>
    <row r="859" s="54" customFormat="1" customHeight="1" spans="1:7">
      <c r="A859" s="81">
        <v>2120109</v>
      </c>
      <c r="B859" s="81" t="s">
        <v>702</v>
      </c>
      <c r="C859" s="123"/>
      <c r="D859" s="123"/>
      <c r="E859" s="91"/>
      <c r="F859" s="88"/>
      <c r="G859" s="88"/>
    </row>
    <row r="860" s="54" customFormat="1" customHeight="1" spans="1:7">
      <c r="A860" s="81">
        <v>2120110</v>
      </c>
      <c r="B860" s="81" t="s">
        <v>703</v>
      </c>
      <c r="C860" s="123"/>
      <c r="D860" s="123"/>
      <c r="E860" s="91"/>
      <c r="F860" s="88"/>
      <c r="G860" s="88"/>
    </row>
    <row r="861" s="54" customFormat="1" customHeight="1" spans="1:7">
      <c r="A861" s="81">
        <v>2120199</v>
      </c>
      <c r="B861" s="81" t="s">
        <v>704</v>
      </c>
      <c r="C861" s="123"/>
      <c r="D861" s="123"/>
      <c r="E861" s="91">
        <v>179</v>
      </c>
      <c r="F861" s="88"/>
      <c r="G861" s="88">
        <v>35.8</v>
      </c>
    </row>
    <row r="862" s="54" customFormat="1" customHeight="1" spans="1:7">
      <c r="A862" s="81">
        <v>21202</v>
      </c>
      <c r="B862" s="121" t="s">
        <v>705</v>
      </c>
      <c r="C862" s="124"/>
      <c r="D862" s="124">
        <v>120</v>
      </c>
      <c r="E862" s="122">
        <f>E863</f>
        <v>16</v>
      </c>
      <c r="F862" s="87">
        <f t="shared" ref="F862:F867" si="5">E862/D862</f>
        <v>0.133333333333333</v>
      </c>
      <c r="G862" s="87">
        <v>0.2</v>
      </c>
    </row>
    <row r="863" s="54" customFormat="1" customHeight="1" spans="1:7">
      <c r="A863" s="81">
        <v>2120201</v>
      </c>
      <c r="B863" s="81" t="s">
        <v>706</v>
      </c>
      <c r="C863" s="123"/>
      <c r="D863" s="123"/>
      <c r="E863" s="91">
        <v>16</v>
      </c>
      <c r="F863" s="88"/>
      <c r="G863" s="88">
        <v>0.2</v>
      </c>
    </row>
    <row r="864" s="54" customFormat="1" customHeight="1" spans="1:7">
      <c r="A864" s="81">
        <v>21203</v>
      </c>
      <c r="B864" s="121" t="s">
        <v>707</v>
      </c>
      <c r="C864" s="124">
        <v>6949</v>
      </c>
      <c r="D864" s="124">
        <v>17593</v>
      </c>
      <c r="E864" s="122">
        <f>SUM(E865:E866)</f>
        <v>11736</v>
      </c>
      <c r="F864" s="87">
        <f t="shared" si="5"/>
        <v>0.667083499118968</v>
      </c>
      <c r="G864" s="87">
        <v>0.745948007373038</v>
      </c>
    </row>
    <row r="865" s="54" customFormat="1" customHeight="1" spans="1:7">
      <c r="A865" s="81">
        <v>2120303</v>
      </c>
      <c r="B865" s="81" t="s">
        <v>708</v>
      </c>
      <c r="C865" s="123"/>
      <c r="D865" s="123"/>
      <c r="E865" s="91">
        <v>673</v>
      </c>
      <c r="F865" s="88"/>
      <c r="G865" s="88">
        <v>0.749443207126949</v>
      </c>
    </row>
    <row r="866" s="54" customFormat="1" customHeight="1" spans="1:7">
      <c r="A866" s="81">
        <v>2120399</v>
      </c>
      <c r="B866" s="81" t="s">
        <v>709</v>
      </c>
      <c r="C866" s="123"/>
      <c r="D866" s="123"/>
      <c r="E866" s="91">
        <v>11063</v>
      </c>
      <c r="F866" s="88"/>
      <c r="G866" s="88">
        <v>0.745736434108527</v>
      </c>
    </row>
    <row r="867" s="54" customFormat="1" customHeight="1" spans="1:7">
      <c r="A867" s="81">
        <v>21205</v>
      </c>
      <c r="B867" s="121" t="s">
        <v>710</v>
      </c>
      <c r="C867" s="124">
        <v>7708</v>
      </c>
      <c r="D867" s="124">
        <v>10325</v>
      </c>
      <c r="E867" s="122">
        <f>E868</f>
        <v>10156</v>
      </c>
      <c r="F867" s="87">
        <f t="shared" si="5"/>
        <v>0.98363196125908</v>
      </c>
      <c r="G867" s="87">
        <v>1.1175176056338</v>
      </c>
    </row>
    <row r="868" s="54" customFormat="1" customHeight="1" spans="1:7">
      <c r="A868" s="81">
        <v>2120501</v>
      </c>
      <c r="B868" s="81" t="s">
        <v>711</v>
      </c>
      <c r="C868" s="123"/>
      <c r="D868" s="123"/>
      <c r="E868" s="91">
        <v>10156</v>
      </c>
      <c r="F868" s="88"/>
      <c r="G868" s="88">
        <v>1.1175176056338</v>
      </c>
    </row>
    <row r="869" s="54" customFormat="1" customHeight="1" spans="1:7">
      <c r="A869" s="81">
        <v>21206</v>
      </c>
      <c r="B869" s="121" t="s">
        <v>712</v>
      </c>
      <c r="C869" s="123"/>
      <c r="D869" s="123"/>
      <c r="E869" s="91"/>
      <c r="F869" s="88"/>
      <c r="G869" s="88"/>
    </row>
    <row r="870" s="54" customFormat="1" customHeight="1" spans="1:7">
      <c r="A870" s="81">
        <v>2120601</v>
      </c>
      <c r="B870" s="81" t="s">
        <v>713</v>
      </c>
      <c r="C870" s="123"/>
      <c r="D870" s="123"/>
      <c r="E870" s="91"/>
      <c r="F870" s="88"/>
      <c r="G870" s="88"/>
    </row>
    <row r="871" s="54" customFormat="1" customHeight="1" spans="1:7">
      <c r="A871" s="81">
        <v>21299</v>
      </c>
      <c r="B871" s="121" t="s">
        <v>714</v>
      </c>
      <c r="C871" s="124">
        <v>1412</v>
      </c>
      <c r="D871" s="124">
        <v>3833</v>
      </c>
      <c r="E871" s="122">
        <f>E872</f>
        <v>2991</v>
      </c>
      <c r="F871" s="87">
        <f t="shared" ref="F871:F874" si="6">E871/D871</f>
        <v>0.78032872423689</v>
      </c>
      <c r="G871" s="87">
        <v>0.593452380952381</v>
      </c>
    </row>
    <row r="872" s="54" customFormat="1" customHeight="1" spans="1:7">
      <c r="A872" s="81">
        <v>2129999</v>
      </c>
      <c r="B872" s="81" t="s">
        <v>715</v>
      </c>
      <c r="C872" s="123"/>
      <c r="D872" s="123"/>
      <c r="E872" s="91">
        <v>2991</v>
      </c>
      <c r="F872" s="88"/>
      <c r="G872" s="88">
        <v>0.593452380952381</v>
      </c>
    </row>
    <row r="873" s="54" customFormat="1" customHeight="1" spans="1:7">
      <c r="A873" s="81">
        <v>213</v>
      </c>
      <c r="B873" s="121" t="s">
        <v>716</v>
      </c>
      <c r="C873" s="146">
        <f>SUM(C874,C900,C923,C951,C958,C964,C970,C973)</f>
        <v>21911</v>
      </c>
      <c r="D873" s="146">
        <f>SUM(D874,D900,D923,D951,D958,D964,D970,D973)</f>
        <v>42149</v>
      </c>
      <c r="E873" s="122">
        <f>SUM(E874,E900,E923,E951,E958,E964,E970,E973)</f>
        <v>32590</v>
      </c>
      <c r="F873" s="87">
        <f t="shared" si="6"/>
        <v>0.773209328809699</v>
      </c>
      <c r="G873" s="87">
        <v>0.95378852175949</v>
      </c>
    </row>
    <row r="874" s="54" customFormat="1" customHeight="1" spans="1:7">
      <c r="A874" s="81">
        <v>21301</v>
      </c>
      <c r="B874" s="121" t="s">
        <v>717</v>
      </c>
      <c r="C874" s="124">
        <v>2803</v>
      </c>
      <c r="D874" s="124">
        <v>4603</v>
      </c>
      <c r="E874" s="122">
        <f>SUM(E875:E899)</f>
        <v>4047</v>
      </c>
      <c r="F874" s="87">
        <f t="shared" si="6"/>
        <v>0.87920921138388</v>
      </c>
      <c r="G874" s="87">
        <v>0.509890386796019</v>
      </c>
    </row>
    <row r="875" s="54" customFormat="1" customHeight="1" spans="1:7">
      <c r="A875" s="81">
        <v>2130101</v>
      </c>
      <c r="B875" s="81" t="s">
        <v>81</v>
      </c>
      <c r="C875" s="123"/>
      <c r="D875" s="123"/>
      <c r="E875" s="91">
        <v>61</v>
      </c>
      <c r="F875" s="88"/>
      <c r="G875" s="88">
        <v>0.5</v>
      </c>
    </row>
    <row r="876" s="54" customFormat="1" customHeight="1" spans="1:7">
      <c r="A876" s="81">
        <v>2130102</v>
      </c>
      <c r="B876" s="81" t="s">
        <v>82</v>
      </c>
      <c r="C876" s="123"/>
      <c r="D876" s="123"/>
      <c r="E876" s="91"/>
      <c r="F876" s="88"/>
      <c r="G876" s="88">
        <v>0</v>
      </c>
    </row>
    <row r="877" s="54" customFormat="1" customHeight="1" spans="1:7">
      <c r="A877" s="81">
        <v>2130103</v>
      </c>
      <c r="B877" s="81" t="s">
        <v>83</v>
      </c>
      <c r="C877" s="123"/>
      <c r="D877" s="123"/>
      <c r="E877" s="91"/>
      <c r="F877" s="88"/>
      <c r="G877" s="88"/>
    </row>
    <row r="878" s="54" customFormat="1" customHeight="1" spans="1:7">
      <c r="A878" s="81">
        <v>2130104</v>
      </c>
      <c r="B878" s="81" t="s">
        <v>90</v>
      </c>
      <c r="C878" s="123"/>
      <c r="D878" s="123"/>
      <c r="E878" s="91">
        <v>610</v>
      </c>
      <c r="F878" s="88"/>
      <c r="G878" s="88">
        <v>1.36160714285714</v>
      </c>
    </row>
    <row r="879" s="54" customFormat="1" customHeight="1" spans="1:7">
      <c r="A879" s="81">
        <v>2130105</v>
      </c>
      <c r="B879" s="81" t="s">
        <v>718</v>
      </c>
      <c r="C879" s="123"/>
      <c r="D879" s="123"/>
      <c r="E879" s="91"/>
      <c r="F879" s="88"/>
      <c r="G879" s="88"/>
    </row>
    <row r="880" s="54" customFormat="1" customHeight="1" spans="1:7">
      <c r="A880" s="81">
        <v>2130106</v>
      </c>
      <c r="B880" s="81" t="s">
        <v>719</v>
      </c>
      <c r="C880" s="123"/>
      <c r="D880" s="123"/>
      <c r="E880" s="91"/>
      <c r="F880" s="88"/>
      <c r="G880" s="88"/>
    </row>
    <row r="881" s="54" customFormat="1" customHeight="1" spans="1:7">
      <c r="A881" s="81">
        <v>2130108</v>
      </c>
      <c r="B881" s="81" t="s">
        <v>720</v>
      </c>
      <c r="C881" s="123"/>
      <c r="D881" s="123"/>
      <c r="E881" s="91">
        <v>95</v>
      </c>
      <c r="F881" s="88"/>
      <c r="G881" s="88">
        <v>0.989583333333333</v>
      </c>
    </row>
    <row r="882" s="54" customFormat="1" customHeight="1" spans="1:7">
      <c r="A882" s="81">
        <v>2130109</v>
      </c>
      <c r="B882" s="81" t="s">
        <v>721</v>
      </c>
      <c r="C882" s="123"/>
      <c r="D882" s="123"/>
      <c r="E882" s="91">
        <v>11</v>
      </c>
      <c r="F882" s="88"/>
      <c r="G882" s="88">
        <v>1.375</v>
      </c>
    </row>
    <row r="883" s="54" customFormat="1" customHeight="1" spans="1:7">
      <c r="A883" s="81">
        <v>2130110</v>
      </c>
      <c r="B883" s="81" t="s">
        <v>722</v>
      </c>
      <c r="C883" s="123"/>
      <c r="D883" s="123"/>
      <c r="E883" s="91">
        <v>10</v>
      </c>
      <c r="F883" s="88"/>
      <c r="G883" s="88">
        <v>1.66666666666667</v>
      </c>
    </row>
    <row r="884" s="54" customFormat="1" customHeight="1" spans="1:7">
      <c r="A884" s="81">
        <v>2130111</v>
      </c>
      <c r="B884" s="81" t="s">
        <v>723</v>
      </c>
      <c r="C884" s="123"/>
      <c r="D884" s="123"/>
      <c r="E884" s="91"/>
      <c r="F884" s="88"/>
      <c r="G884" s="88"/>
    </row>
    <row r="885" s="54" customFormat="1" customHeight="1" spans="1:7">
      <c r="A885" s="81">
        <v>2130112</v>
      </c>
      <c r="B885" s="81" t="s">
        <v>724</v>
      </c>
      <c r="C885" s="123"/>
      <c r="D885" s="123"/>
      <c r="E885" s="91"/>
      <c r="F885" s="88"/>
      <c r="G885" s="88"/>
    </row>
    <row r="886" s="54" customFormat="1" customHeight="1" spans="1:7">
      <c r="A886" s="81">
        <v>2130114</v>
      </c>
      <c r="B886" s="81" t="s">
        <v>725</v>
      </c>
      <c r="C886" s="123"/>
      <c r="D886" s="123"/>
      <c r="E886" s="91"/>
      <c r="F886" s="88"/>
      <c r="G886" s="88"/>
    </row>
    <row r="887" s="54" customFormat="1" customHeight="1" spans="1:7">
      <c r="A887" s="81">
        <v>2130119</v>
      </c>
      <c r="B887" s="81" t="s">
        <v>726</v>
      </c>
      <c r="C887" s="123"/>
      <c r="D887" s="123"/>
      <c r="E887" s="91">
        <v>7</v>
      </c>
      <c r="F887" s="88"/>
      <c r="G887" s="88">
        <v>0.14</v>
      </c>
    </row>
    <row r="888" s="54" customFormat="1" customHeight="1" spans="1:7">
      <c r="A888" s="81">
        <v>2130120</v>
      </c>
      <c r="B888" s="81" t="s">
        <v>727</v>
      </c>
      <c r="C888" s="123"/>
      <c r="D888" s="123"/>
      <c r="E888" s="91">
        <v>282</v>
      </c>
      <c r="F888" s="88"/>
      <c r="G888" s="88">
        <v>0.909677419354839</v>
      </c>
    </row>
    <row r="889" s="54" customFormat="1" customHeight="1" spans="1:7">
      <c r="A889" s="81">
        <v>2130121</v>
      </c>
      <c r="B889" s="81" t="s">
        <v>728</v>
      </c>
      <c r="C889" s="123"/>
      <c r="D889" s="123"/>
      <c r="E889" s="91"/>
      <c r="F889" s="88"/>
      <c r="G889" s="88"/>
    </row>
    <row r="890" s="54" customFormat="1" ht="17.25" customHeight="1" spans="1:7">
      <c r="A890" s="81">
        <v>2130122</v>
      </c>
      <c r="B890" s="81" t="s">
        <v>729</v>
      </c>
      <c r="C890" s="123"/>
      <c r="D890" s="123"/>
      <c r="E890" s="91">
        <v>1984</v>
      </c>
      <c r="F890" s="88"/>
      <c r="G890" s="88">
        <v>1.09190974133187</v>
      </c>
    </row>
    <row r="891" s="54" customFormat="1" customHeight="1" spans="1:7">
      <c r="A891" s="81">
        <v>2130124</v>
      </c>
      <c r="B891" s="81" t="s">
        <v>730</v>
      </c>
      <c r="C891" s="123"/>
      <c r="D891" s="123"/>
      <c r="E891" s="91">
        <v>39</v>
      </c>
      <c r="F891" s="88"/>
      <c r="G891" s="88">
        <v>0.619047619047619</v>
      </c>
    </row>
    <row r="892" s="54" customFormat="1" customHeight="1" spans="1:7">
      <c r="A892" s="81">
        <v>2130125</v>
      </c>
      <c r="B892" s="81" t="s">
        <v>731</v>
      </c>
      <c r="C892" s="123"/>
      <c r="D892" s="123"/>
      <c r="E892" s="91">
        <v>100</v>
      </c>
      <c r="F892" s="88"/>
      <c r="G892" s="88"/>
    </row>
    <row r="893" s="54" customFormat="1" customHeight="1" spans="1:7">
      <c r="A893" s="81">
        <v>2130126</v>
      </c>
      <c r="B893" s="81" t="s">
        <v>732</v>
      </c>
      <c r="C893" s="123"/>
      <c r="D893" s="123"/>
      <c r="E893" s="91">
        <v>29</v>
      </c>
      <c r="F893" s="88"/>
      <c r="G893" s="88">
        <v>0.12719298245614</v>
      </c>
    </row>
    <row r="894" s="54" customFormat="1" customHeight="1" spans="1:7">
      <c r="A894" s="81">
        <v>2130135</v>
      </c>
      <c r="B894" s="81" t="s">
        <v>733</v>
      </c>
      <c r="C894" s="123"/>
      <c r="D894" s="123"/>
      <c r="E894" s="91">
        <v>41</v>
      </c>
      <c r="F894" s="88"/>
      <c r="G894" s="88">
        <v>1.64</v>
      </c>
    </row>
    <row r="895" s="54" customFormat="1" customHeight="1" spans="1:7">
      <c r="A895" s="81">
        <v>2130142</v>
      </c>
      <c r="B895" s="81" t="s">
        <v>734</v>
      </c>
      <c r="C895" s="123"/>
      <c r="D895" s="123"/>
      <c r="E895" s="91"/>
      <c r="F895" s="88"/>
      <c r="G895" s="88"/>
    </row>
    <row r="896" s="54" customFormat="1" customHeight="1" spans="1:7">
      <c r="A896" s="81">
        <v>2130148</v>
      </c>
      <c r="B896" s="81" t="s">
        <v>735</v>
      </c>
      <c r="C896" s="123"/>
      <c r="D896" s="123"/>
      <c r="E896" s="91"/>
      <c r="F896" s="88"/>
      <c r="G896" s="88">
        <v>0</v>
      </c>
    </row>
    <row r="897" s="54" customFormat="1" customHeight="1" spans="1:7">
      <c r="A897" s="81">
        <v>2130152</v>
      </c>
      <c r="B897" s="81" t="s">
        <v>736</v>
      </c>
      <c r="C897" s="123"/>
      <c r="D897" s="123"/>
      <c r="E897" s="91"/>
      <c r="F897" s="88"/>
      <c r="G897" s="88"/>
    </row>
    <row r="898" s="54" customFormat="1" customHeight="1" spans="1:7">
      <c r="A898" s="81">
        <v>2130153</v>
      </c>
      <c r="B898" s="81" t="s">
        <v>737</v>
      </c>
      <c r="C898" s="123"/>
      <c r="D898" s="123"/>
      <c r="E898" s="91">
        <v>280</v>
      </c>
      <c r="F898" s="88"/>
      <c r="G898" s="88">
        <v>0.0831600831600832</v>
      </c>
    </row>
    <row r="899" s="54" customFormat="1" customHeight="1" spans="1:7">
      <c r="A899" s="81">
        <v>2130199</v>
      </c>
      <c r="B899" s="81" t="s">
        <v>738</v>
      </c>
      <c r="C899" s="123"/>
      <c r="D899" s="123"/>
      <c r="E899" s="91">
        <v>498</v>
      </c>
      <c r="F899" s="88"/>
      <c r="G899" s="88">
        <v>0.374436090225564</v>
      </c>
    </row>
    <row r="900" s="54" customFormat="1" customHeight="1" spans="1:7">
      <c r="A900" s="81">
        <v>21302</v>
      </c>
      <c r="B900" s="121" t="s">
        <v>739</v>
      </c>
      <c r="C900" s="124">
        <v>790</v>
      </c>
      <c r="D900" s="124">
        <v>1564</v>
      </c>
      <c r="E900" s="122">
        <f>SUM(E901:E922)</f>
        <v>1404</v>
      </c>
      <c r="F900" s="87">
        <f>E900/D900</f>
        <v>0.89769820971867</v>
      </c>
      <c r="G900" s="87">
        <v>1.72906403940887</v>
      </c>
    </row>
    <row r="901" s="54" customFormat="1" customHeight="1" spans="1:7">
      <c r="A901" s="81">
        <v>2130201</v>
      </c>
      <c r="B901" s="81" t="s">
        <v>81</v>
      </c>
      <c r="C901" s="123"/>
      <c r="D901" s="123"/>
      <c r="E901" s="91"/>
      <c r="F901" s="88"/>
      <c r="G901" s="88"/>
    </row>
    <row r="902" s="54" customFormat="1" customHeight="1" spans="1:7">
      <c r="A902" s="81">
        <v>2130202</v>
      </c>
      <c r="B902" s="81" t="s">
        <v>82</v>
      </c>
      <c r="C902" s="123"/>
      <c r="D902" s="123"/>
      <c r="E902" s="91"/>
      <c r="F902" s="88"/>
      <c r="G902" s="88"/>
    </row>
    <row r="903" s="54" customFormat="1" customHeight="1" spans="1:7">
      <c r="A903" s="81">
        <v>2130203</v>
      </c>
      <c r="B903" s="81" t="s">
        <v>83</v>
      </c>
      <c r="C903" s="123"/>
      <c r="D903" s="123"/>
      <c r="E903" s="91"/>
      <c r="F903" s="88"/>
      <c r="G903" s="88"/>
    </row>
    <row r="904" s="54" customFormat="1" customHeight="1" spans="1:7">
      <c r="A904" s="81">
        <v>2130204</v>
      </c>
      <c r="B904" s="81" t="s">
        <v>740</v>
      </c>
      <c r="C904" s="123"/>
      <c r="D904" s="123"/>
      <c r="E904" s="91">
        <v>214</v>
      </c>
      <c r="F904" s="88"/>
      <c r="G904" s="88">
        <v>1.07</v>
      </c>
    </row>
    <row r="905" s="54" customFormat="1" customHeight="1" spans="1:7">
      <c r="A905" s="81">
        <v>2130205</v>
      </c>
      <c r="B905" s="81" t="s">
        <v>741</v>
      </c>
      <c r="C905" s="123"/>
      <c r="D905" s="123"/>
      <c r="E905" s="91">
        <v>258</v>
      </c>
      <c r="F905" s="88"/>
      <c r="G905" s="88">
        <v>0.770149253731343</v>
      </c>
    </row>
    <row r="906" s="54" customFormat="1" customHeight="1" spans="1:7">
      <c r="A906" s="81">
        <v>2130206</v>
      </c>
      <c r="B906" s="81" t="s">
        <v>742</v>
      </c>
      <c r="C906" s="123"/>
      <c r="D906" s="123"/>
      <c r="E906" s="91">
        <v>7</v>
      </c>
      <c r="F906" s="88"/>
      <c r="G906" s="88">
        <v>3.5</v>
      </c>
    </row>
    <row r="907" s="54" customFormat="1" customHeight="1" spans="1:7">
      <c r="A907" s="81">
        <v>2130207</v>
      </c>
      <c r="B907" s="81" t="s">
        <v>743</v>
      </c>
      <c r="C907" s="123"/>
      <c r="D907" s="123"/>
      <c r="E907" s="91"/>
      <c r="F907" s="88"/>
      <c r="G907" s="88"/>
    </row>
    <row r="908" s="54" customFormat="1" customHeight="1" spans="1:7">
      <c r="A908" s="81">
        <v>2130209</v>
      </c>
      <c r="B908" s="81" t="s">
        <v>744</v>
      </c>
      <c r="C908" s="123"/>
      <c r="D908" s="123"/>
      <c r="E908" s="91">
        <v>64</v>
      </c>
      <c r="F908" s="88"/>
      <c r="G908" s="88">
        <v>2.66666666666667</v>
      </c>
    </row>
    <row r="909" s="54" customFormat="1" customHeight="1" spans="1:7">
      <c r="A909" s="81">
        <v>2130211</v>
      </c>
      <c r="B909" s="81" t="s">
        <v>745</v>
      </c>
      <c r="C909" s="123"/>
      <c r="D909" s="123"/>
      <c r="E909" s="91">
        <v>7</v>
      </c>
      <c r="F909" s="88"/>
      <c r="G909" s="88">
        <v>3.5</v>
      </c>
    </row>
    <row r="910" s="54" customFormat="1" customHeight="1" spans="1:7">
      <c r="A910" s="81">
        <v>2130212</v>
      </c>
      <c r="B910" s="81" t="s">
        <v>746</v>
      </c>
      <c r="C910" s="123"/>
      <c r="D910" s="123"/>
      <c r="E910" s="91"/>
      <c r="F910" s="88"/>
      <c r="G910" s="88"/>
    </row>
    <row r="911" s="54" customFormat="1" customHeight="1" spans="1:7">
      <c r="A911" s="81">
        <v>2130213</v>
      </c>
      <c r="B911" s="81" t="s">
        <v>747</v>
      </c>
      <c r="C911" s="123"/>
      <c r="D911" s="123"/>
      <c r="E911" s="91">
        <v>1</v>
      </c>
      <c r="F911" s="88"/>
      <c r="G911" s="88">
        <v>0.5</v>
      </c>
    </row>
    <row r="912" s="54" customFormat="1" customHeight="1" spans="1:7">
      <c r="A912" s="81">
        <v>2130217</v>
      </c>
      <c r="B912" s="81" t="s">
        <v>748</v>
      </c>
      <c r="C912" s="123"/>
      <c r="D912" s="123"/>
      <c r="E912" s="91"/>
      <c r="F912" s="88"/>
      <c r="G912" s="88"/>
    </row>
    <row r="913" s="54" customFormat="1" customHeight="1" spans="1:7">
      <c r="A913" s="81">
        <v>2130220</v>
      </c>
      <c r="B913" s="81" t="s">
        <v>749</v>
      </c>
      <c r="C913" s="123"/>
      <c r="D913" s="123"/>
      <c r="E913" s="91"/>
      <c r="F913" s="88"/>
      <c r="G913" s="88"/>
    </row>
    <row r="914" s="54" customFormat="1" customHeight="1" spans="1:7">
      <c r="A914" s="81">
        <v>2130221</v>
      </c>
      <c r="B914" s="81" t="s">
        <v>750</v>
      </c>
      <c r="C914" s="123"/>
      <c r="D914" s="123"/>
      <c r="E914" s="91">
        <v>12</v>
      </c>
      <c r="F914" s="88"/>
      <c r="G914" s="88">
        <v>1.09090909090909</v>
      </c>
    </row>
    <row r="915" s="54" customFormat="1" customHeight="1" spans="1:7">
      <c r="A915" s="81">
        <v>2130223</v>
      </c>
      <c r="B915" s="81" t="s">
        <v>751</v>
      </c>
      <c r="C915" s="123"/>
      <c r="D915" s="123"/>
      <c r="E915" s="91"/>
      <c r="F915" s="88"/>
      <c r="G915" s="88"/>
    </row>
    <row r="916" s="54" customFormat="1" customHeight="1" spans="1:7">
      <c r="A916" s="81">
        <v>2130226</v>
      </c>
      <c r="B916" s="81" t="s">
        <v>752</v>
      </c>
      <c r="C916" s="123"/>
      <c r="D916" s="123"/>
      <c r="E916" s="91"/>
      <c r="F916" s="88"/>
      <c r="G916" s="88"/>
    </row>
    <row r="917" s="54" customFormat="1" customHeight="1" spans="1:7">
      <c r="A917" s="81">
        <v>2130227</v>
      </c>
      <c r="B917" s="81" t="s">
        <v>753</v>
      </c>
      <c r="C917" s="123"/>
      <c r="D917" s="123"/>
      <c r="E917" s="91"/>
      <c r="F917" s="88"/>
      <c r="G917" s="88"/>
    </row>
    <row r="918" s="54" customFormat="1" customHeight="1" spans="1:7">
      <c r="A918" s="81">
        <v>2130234</v>
      </c>
      <c r="B918" s="81" t="s">
        <v>754</v>
      </c>
      <c r="C918" s="123"/>
      <c r="D918" s="123"/>
      <c r="E918" s="91">
        <v>26</v>
      </c>
      <c r="F918" s="88"/>
      <c r="G918" s="88">
        <v>0.440677966101695</v>
      </c>
    </row>
    <row r="919" s="54" customFormat="1" customHeight="1" spans="1:7">
      <c r="A919" s="81">
        <v>2130236</v>
      </c>
      <c r="B919" s="81" t="s">
        <v>755</v>
      </c>
      <c r="C919" s="123"/>
      <c r="D919" s="123"/>
      <c r="E919" s="91">
        <v>2</v>
      </c>
      <c r="F919" s="88"/>
      <c r="G919" s="88"/>
    </row>
    <row r="920" s="54" customFormat="1" customHeight="1" spans="1:7">
      <c r="A920" s="81">
        <v>2130237</v>
      </c>
      <c r="B920" s="81" t="s">
        <v>724</v>
      </c>
      <c r="C920" s="123"/>
      <c r="D920" s="123"/>
      <c r="E920" s="91"/>
      <c r="F920" s="88"/>
      <c r="G920" s="88"/>
    </row>
    <row r="921" s="54" customFormat="1" customHeight="1" spans="1:7">
      <c r="A921" s="81">
        <v>2130238</v>
      </c>
      <c r="B921" s="81" t="s">
        <v>756</v>
      </c>
      <c r="C921" s="123"/>
      <c r="D921" s="123"/>
      <c r="E921" s="91">
        <v>1</v>
      </c>
      <c r="F921" s="88"/>
      <c r="G921" s="88">
        <v>-1</v>
      </c>
    </row>
    <row r="922" s="54" customFormat="1" customHeight="1" spans="1:7">
      <c r="A922" s="81">
        <v>2130299</v>
      </c>
      <c r="B922" s="81" t="s">
        <v>757</v>
      </c>
      <c r="C922" s="123"/>
      <c r="D922" s="123"/>
      <c r="E922" s="91">
        <v>812</v>
      </c>
      <c r="F922" s="88"/>
      <c r="G922" s="88">
        <v>4.56179775280899</v>
      </c>
    </row>
    <row r="923" s="54" customFormat="1" customHeight="1" spans="1:7">
      <c r="A923" s="81">
        <v>21303</v>
      </c>
      <c r="B923" s="121" t="s">
        <v>758</v>
      </c>
      <c r="C923" s="124">
        <v>1362</v>
      </c>
      <c r="D923" s="124">
        <v>2266</v>
      </c>
      <c r="E923" s="122">
        <f>SUM(E924:E950)</f>
        <v>1554</v>
      </c>
      <c r="F923" s="87">
        <f>E923/D923</f>
        <v>0.685789938217123</v>
      </c>
      <c r="G923" s="87">
        <v>0.301806175956496</v>
      </c>
    </row>
    <row r="924" s="54" customFormat="1" customHeight="1" spans="1:7">
      <c r="A924" s="81">
        <v>2130301</v>
      </c>
      <c r="B924" s="81" t="s">
        <v>81</v>
      </c>
      <c r="C924" s="123"/>
      <c r="D924" s="123"/>
      <c r="E924" s="91"/>
      <c r="F924" s="88"/>
      <c r="G924" s="88"/>
    </row>
    <row r="925" s="54" customFormat="1" customHeight="1" spans="1:7">
      <c r="A925" s="81">
        <v>2130302</v>
      </c>
      <c r="B925" s="81" t="s">
        <v>82</v>
      </c>
      <c r="C925" s="123"/>
      <c r="D925" s="123"/>
      <c r="E925" s="91"/>
      <c r="F925" s="88"/>
      <c r="G925" s="88"/>
    </row>
    <row r="926" s="54" customFormat="1" customHeight="1" spans="1:7">
      <c r="A926" s="81">
        <v>2130303</v>
      </c>
      <c r="B926" s="81" t="s">
        <v>83</v>
      </c>
      <c r="C926" s="123"/>
      <c r="D926" s="123"/>
      <c r="E926" s="91"/>
      <c r="F926" s="88"/>
      <c r="G926" s="88"/>
    </row>
    <row r="927" s="54" customFormat="1" customHeight="1" spans="1:7">
      <c r="A927" s="81">
        <v>2130304</v>
      </c>
      <c r="B927" s="81" t="s">
        <v>759</v>
      </c>
      <c r="C927" s="123"/>
      <c r="D927" s="123"/>
      <c r="E927" s="91">
        <v>121</v>
      </c>
      <c r="F927" s="88"/>
      <c r="G927" s="88">
        <v>1.04310344827586</v>
      </c>
    </row>
    <row r="928" s="54" customFormat="1" customHeight="1" spans="1:7">
      <c r="A928" s="81">
        <v>2130305</v>
      </c>
      <c r="B928" s="81" t="s">
        <v>760</v>
      </c>
      <c r="C928" s="123"/>
      <c r="D928" s="123"/>
      <c r="E928" s="91">
        <v>215</v>
      </c>
      <c r="F928" s="88"/>
      <c r="G928" s="88">
        <v>0.0657090464547677</v>
      </c>
    </row>
    <row r="929" s="54" customFormat="1" customHeight="1" spans="1:7">
      <c r="A929" s="81">
        <v>2130306</v>
      </c>
      <c r="B929" s="81" t="s">
        <v>761</v>
      </c>
      <c r="C929" s="123"/>
      <c r="D929" s="123"/>
      <c r="E929" s="91">
        <v>15</v>
      </c>
      <c r="F929" s="88"/>
      <c r="G929" s="88"/>
    </row>
    <row r="930" s="54" customFormat="1" customHeight="1" spans="1:7">
      <c r="A930" s="81">
        <v>2130307</v>
      </c>
      <c r="B930" s="81" t="s">
        <v>762</v>
      </c>
      <c r="C930" s="123"/>
      <c r="D930" s="123"/>
      <c r="E930" s="91"/>
      <c r="F930" s="88"/>
      <c r="G930" s="88"/>
    </row>
    <row r="931" s="54" customFormat="1" customHeight="1" spans="1:7">
      <c r="A931" s="81">
        <v>2130308</v>
      </c>
      <c r="B931" s="81" t="s">
        <v>763</v>
      </c>
      <c r="C931" s="123"/>
      <c r="D931" s="123"/>
      <c r="E931" s="91"/>
      <c r="F931" s="88"/>
      <c r="G931" s="88"/>
    </row>
    <row r="932" s="54" customFormat="1" customHeight="1" spans="1:7">
      <c r="A932" s="81">
        <v>2130309</v>
      </c>
      <c r="B932" s="81" t="s">
        <v>764</v>
      </c>
      <c r="C932" s="123"/>
      <c r="D932" s="123"/>
      <c r="E932" s="91"/>
      <c r="F932" s="88"/>
      <c r="G932" s="88"/>
    </row>
    <row r="933" s="54" customFormat="1" customHeight="1" spans="1:7">
      <c r="A933" s="81">
        <v>2130310</v>
      </c>
      <c r="B933" s="81" t="s">
        <v>765</v>
      </c>
      <c r="C933" s="123"/>
      <c r="D933" s="123"/>
      <c r="E933" s="91">
        <v>141</v>
      </c>
      <c r="F933" s="88"/>
      <c r="G933" s="88">
        <v>0.337320574162679</v>
      </c>
    </row>
    <row r="934" s="54" customFormat="1" customHeight="1" spans="1:7">
      <c r="A934" s="81">
        <v>2130311</v>
      </c>
      <c r="B934" s="81" t="s">
        <v>766</v>
      </c>
      <c r="C934" s="123"/>
      <c r="D934" s="123"/>
      <c r="E934" s="91">
        <v>788</v>
      </c>
      <c r="F934" s="88"/>
      <c r="G934" s="88">
        <v>0.894438138479001</v>
      </c>
    </row>
    <row r="935" s="54" customFormat="1" customHeight="1" spans="1:7">
      <c r="A935" s="81">
        <v>2130312</v>
      </c>
      <c r="B935" s="81" t="s">
        <v>767</v>
      </c>
      <c r="C935" s="123"/>
      <c r="D935" s="123"/>
      <c r="E935" s="91"/>
      <c r="F935" s="88"/>
      <c r="G935" s="88"/>
    </row>
    <row r="936" s="54" customFormat="1" customHeight="1" spans="1:7">
      <c r="A936" s="81">
        <v>2130313</v>
      </c>
      <c r="B936" s="81" t="s">
        <v>768</v>
      </c>
      <c r="C936" s="123"/>
      <c r="D936" s="123"/>
      <c r="E936" s="91"/>
      <c r="F936" s="88"/>
      <c r="G936" s="88"/>
    </row>
    <row r="937" s="54" customFormat="1" customHeight="1" spans="1:7">
      <c r="A937" s="81">
        <v>2130314</v>
      </c>
      <c r="B937" s="81" t="s">
        <v>769</v>
      </c>
      <c r="C937" s="123"/>
      <c r="D937" s="123"/>
      <c r="E937" s="91">
        <v>58</v>
      </c>
      <c r="F937" s="88"/>
      <c r="G937" s="88">
        <v>0.950819672131147</v>
      </c>
    </row>
    <row r="938" s="54" customFormat="1" customHeight="1" spans="1:7">
      <c r="A938" s="81">
        <v>2130315</v>
      </c>
      <c r="B938" s="81" t="s">
        <v>770</v>
      </c>
      <c r="C938" s="123"/>
      <c r="D938" s="123"/>
      <c r="E938" s="91"/>
      <c r="F938" s="88"/>
      <c r="G938" s="88"/>
    </row>
    <row r="939" s="54" customFormat="1" customHeight="1" spans="1:7">
      <c r="A939" s="81">
        <v>2130316</v>
      </c>
      <c r="B939" s="81" t="s">
        <v>771</v>
      </c>
      <c r="C939" s="123"/>
      <c r="D939" s="123"/>
      <c r="E939" s="91">
        <v>8</v>
      </c>
      <c r="F939" s="88"/>
      <c r="G939" s="88">
        <v>0.117647058823529</v>
      </c>
    </row>
    <row r="940" s="54" customFormat="1" customHeight="1" spans="1:7">
      <c r="A940" s="81">
        <v>2130317</v>
      </c>
      <c r="B940" s="81" t="s">
        <v>772</v>
      </c>
      <c r="C940" s="123"/>
      <c r="D940" s="123"/>
      <c r="E940" s="91"/>
      <c r="F940" s="88"/>
      <c r="G940" s="88"/>
    </row>
    <row r="941" s="54" customFormat="1" customHeight="1" spans="1:7">
      <c r="A941" s="81">
        <v>2130318</v>
      </c>
      <c r="B941" s="81" t="s">
        <v>773</v>
      </c>
      <c r="C941" s="123"/>
      <c r="D941" s="123"/>
      <c r="E941" s="91"/>
      <c r="F941" s="88"/>
      <c r="G941" s="88"/>
    </row>
    <row r="942" s="54" customFormat="1" customHeight="1" spans="1:7">
      <c r="A942" s="81">
        <v>2130319</v>
      </c>
      <c r="B942" s="81" t="s">
        <v>774</v>
      </c>
      <c r="C942" s="123"/>
      <c r="D942" s="123"/>
      <c r="E942" s="91"/>
      <c r="F942" s="88"/>
      <c r="G942" s="88"/>
    </row>
    <row r="943" s="54" customFormat="1" customHeight="1" spans="1:7">
      <c r="A943" s="81">
        <v>2130321</v>
      </c>
      <c r="B943" s="81" t="s">
        <v>775</v>
      </c>
      <c r="C943" s="123"/>
      <c r="D943" s="123"/>
      <c r="E943" s="91"/>
      <c r="F943" s="88"/>
      <c r="G943" s="88"/>
    </row>
    <row r="944" s="54" customFormat="1" customHeight="1" spans="1:7">
      <c r="A944" s="81">
        <v>2130322</v>
      </c>
      <c r="B944" s="81" t="s">
        <v>776</v>
      </c>
      <c r="C944" s="123"/>
      <c r="D944" s="123"/>
      <c r="E944" s="91">
        <v>1</v>
      </c>
      <c r="F944" s="88"/>
      <c r="G944" s="88">
        <v>0.125</v>
      </c>
    </row>
    <row r="945" s="54" customFormat="1" customHeight="1" spans="1:7">
      <c r="A945" s="81">
        <v>2130333</v>
      </c>
      <c r="B945" s="81" t="s">
        <v>751</v>
      </c>
      <c r="C945" s="123"/>
      <c r="D945" s="123"/>
      <c r="E945" s="91"/>
      <c r="F945" s="88"/>
      <c r="G945" s="88"/>
    </row>
    <row r="946" s="54" customFormat="1" customHeight="1" spans="1:7">
      <c r="A946" s="81">
        <v>2130334</v>
      </c>
      <c r="B946" s="81" t="s">
        <v>777</v>
      </c>
      <c r="C946" s="123"/>
      <c r="D946" s="123"/>
      <c r="E946" s="91"/>
      <c r="F946" s="88"/>
      <c r="G946" s="88"/>
    </row>
    <row r="947" s="54" customFormat="1" customHeight="1" spans="1:7">
      <c r="A947" s="81">
        <v>2130335</v>
      </c>
      <c r="B947" s="81" t="s">
        <v>778</v>
      </c>
      <c r="C947" s="123"/>
      <c r="D947" s="123"/>
      <c r="E947" s="91">
        <v>180</v>
      </c>
      <c r="F947" s="88"/>
      <c r="G947" s="88">
        <v>0.571428571428571</v>
      </c>
    </row>
    <row r="948" s="54" customFormat="1" customHeight="1" spans="1:7">
      <c r="A948" s="81">
        <v>2130336</v>
      </c>
      <c r="B948" s="81" t="s">
        <v>779</v>
      </c>
      <c r="C948" s="123"/>
      <c r="D948" s="123"/>
      <c r="E948" s="91"/>
      <c r="F948" s="88"/>
      <c r="G948" s="88"/>
    </row>
    <row r="949" s="54" customFormat="1" customHeight="1" spans="1:7">
      <c r="A949" s="81">
        <v>2130337</v>
      </c>
      <c r="B949" s="81" t="s">
        <v>780</v>
      </c>
      <c r="C949" s="123"/>
      <c r="D949" s="123"/>
      <c r="E949" s="91"/>
      <c r="F949" s="88"/>
      <c r="G949" s="88"/>
    </row>
    <row r="950" s="54" customFormat="1" customHeight="1" spans="1:7">
      <c r="A950" s="81">
        <v>2130399</v>
      </c>
      <c r="B950" s="81" t="s">
        <v>781</v>
      </c>
      <c r="C950" s="123"/>
      <c r="D950" s="123"/>
      <c r="E950" s="91">
        <v>27</v>
      </c>
      <c r="F950" s="88"/>
      <c r="G950" s="88">
        <v>2.7</v>
      </c>
    </row>
    <row r="951" s="54" customFormat="1" customHeight="1" spans="1:7">
      <c r="A951" s="81">
        <v>21305</v>
      </c>
      <c r="B951" s="121" t="s">
        <v>782</v>
      </c>
      <c r="C951" s="124">
        <v>12997</v>
      </c>
      <c r="D951" s="124">
        <v>22257</v>
      </c>
      <c r="E951" s="122">
        <f>SUM(E952:E957)</f>
        <v>15829</v>
      </c>
      <c r="F951" s="87">
        <f>E951/D951</f>
        <v>0.711191984544188</v>
      </c>
      <c r="G951" s="87">
        <v>1.03013145906547</v>
      </c>
    </row>
    <row r="952" s="54" customFormat="1" customHeight="1" spans="1:7">
      <c r="A952" s="81">
        <v>2130504</v>
      </c>
      <c r="B952" s="81" t="s">
        <v>783</v>
      </c>
      <c r="C952" s="123"/>
      <c r="D952" s="123"/>
      <c r="E952" s="91">
        <v>222</v>
      </c>
      <c r="F952" s="88"/>
      <c r="G952" s="88">
        <v>-0.844106463878327</v>
      </c>
    </row>
    <row r="953" s="54" customFormat="1" customHeight="1" spans="1:7">
      <c r="A953" s="81">
        <v>2130505</v>
      </c>
      <c r="B953" s="81" t="s">
        <v>784</v>
      </c>
      <c r="C953" s="123"/>
      <c r="D953" s="123"/>
      <c r="E953" s="91"/>
      <c r="F953" s="88"/>
      <c r="G953" s="88">
        <v>0</v>
      </c>
    </row>
    <row r="954" s="54" customFormat="1" customHeight="1" spans="1:7">
      <c r="A954" s="81">
        <v>2130506</v>
      </c>
      <c r="B954" s="81" t="s">
        <v>785</v>
      </c>
      <c r="C954" s="123"/>
      <c r="D954" s="123"/>
      <c r="E954" s="91"/>
      <c r="F954" s="88"/>
      <c r="G954" s="88"/>
    </row>
    <row r="955" s="54" customFormat="1" customHeight="1" spans="1:7">
      <c r="A955" s="81">
        <v>2130507</v>
      </c>
      <c r="B955" s="81" t="s">
        <v>786</v>
      </c>
      <c r="C955" s="123"/>
      <c r="D955" s="123"/>
      <c r="E955" s="91"/>
      <c r="F955" s="88"/>
      <c r="G955" s="88">
        <v>0</v>
      </c>
    </row>
    <row r="956" s="54" customFormat="1" customHeight="1" spans="1:7">
      <c r="A956" s="81">
        <v>2130508</v>
      </c>
      <c r="B956" s="81" t="s">
        <v>787</v>
      </c>
      <c r="C956" s="123"/>
      <c r="D956" s="123"/>
      <c r="E956" s="91"/>
      <c r="F956" s="88"/>
      <c r="G956" s="88"/>
    </row>
    <row r="957" s="54" customFormat="1" customHeight="1" spans="1:7">
      <c r="A957" s="81">
        <v>2130599</v>
      </c>
      <c r="B957" s="81" t="s">
        <v>788</v>
      </c>
      <c r="C957" s="123"/>
      <c r="D957" s="123"/>
      <c r="E957" s="91">
        <v>15607</v>
      </c>
      <c r="F957" s="88"/>
      <c r="G957" s="88">
        <v>1.04625594958772</v>
      </c>
    </row>
    <row r="958" s="54" customFormat="1" customHeight="1" spans="1:7">
      <c r="A958" s="81">
        <v>21307</v>
      </c>
      <c r="B958" s="121" t="s">
        <v>789</v>
      </c>
      <c r="C958" s="124">
        <v>1114</v>
      </c>
      <c r="D958" s="124">
        <v>3213</v>
      </c>
      <c r="E958" s="122">
        <f>SUM(E959:E963)</f>
        <v>2500</v>
      </c>
      <c r="F958" s="87">
        <f>E958/D958</f>
        <v>0.778089013383131</v>
      </c>
      <c r="G958" s="87">
        <v>1.48544266191325</v>
      </c>
    </row>
    <row r="959" s="54" customFormat="1" customHeight="1" spans="1:7">
      <c r="A959" s="81">
        <v>2130701</v>
      </c>
      <c r="B959" s="81" t="s">
        <v>790</v>
      </c>
      <c r="C959" s="123"/>
      <c r="D959" s="123"/>
      <c r="E959" s="91">
        <v>1755</v>
      </c>
      <c r="F959" s="88"/>
      <c r="G959" s="88">
        <v>1.51293103448276</v>
      </c>
    </row>
    <row r="960" s="54" customFormat="1" customHeight="1" spans="1:7">
      <c r="A960" s="81">
        <v>2130705</v>
      </c>
      <c r="B960" s="81" t="s">
        <v>791</v>
      </c>
      <c r="C960" s="123"/>
      <c r="D960" s="123"/>
      <c r="E960" s="91">
        <v>745</v>
      </c>
      <c r="F960" s="88"/>
      <c r="G960" s="88">
        <v>1.4244741873805</v>
      </c>
    </row>
    <row r="961" s="54" customFormat="1" customHeight="1" spans="1:7">
      <c r="A961" s="81">
        <v>2130706</v>
      </c>
      <c r="B961" s="81" t="s">
        <v>792</v>
      </c>
      <c r="C961" s="123"/>
      <c r="D961" s="123"/>
      <c r="E961" s="91"/>
      <c r="F961" s="88"/>
      <c r="G961" s="88"/>
    </row>
    <row r="962" s="54" customFormat="1" customHeight="1" spans="1:7">
      <c r="A962" s="81">
        <v>2130707</v>
      </c>
      <c r="B962" s="81" t="s">
        <v>793</v>
      </c>
      <c r="C962" s="123"/>
      <c r="D962" s="123"/>
      <c r="E962" s="91"/>
      <c r="F962" s="88"/>
      <c r="G962" s="88"/>
    </row>
    <row r="963" s="54" customFormat="1" customHeight="1" spans="1:7">
      <c r="A963" s="81">
        <v>2130799</v>
      </c>
      <c r="B963" s="81" t="s">
        <v>794</v>
      </c>
      <c r="C963" s="123"/>
      <c r="D963" s="123"/>
      <c r="E963" s="91"/>
      <c r="F963" s="88"/>
      <c r="G963" s="88"/>
    </row>
    <row r="964" s="54" customFormat="1" customHeight="1" spans="1:7">
      <c r="A964" s="81">
        <v>21308</v>
      </c>
      <c r="B964" s="121" t="s">
        <v>795</v>
      </c>
      <c r="C964" s="124">
        <v>72</v>
      </c>
      <c r="D964" s="124">
        <v>338</v>
      </c>
      <c r="E964" s="122">
        <f>SUM(E965:E969)</f>
        <v>224</v>
      </c>
      <c r="F964" s="87">
        <f>E964/D964</f>
        <v>0.662721893491124</v>
      </c>
      <c r="G964" s="87">
        <v>1.03703703703704</v>
      </c>
    </row>
    <row r="965" s="54" customFormat="1" customHeight="1" spans="1:7">
      <c r="A965" s="81">
        <v>2130801</v>
      </c>
      <c r="B965" s="81" t="s">
        <v>796</v>
      </c>
      <c r="C965" s="123"/>
      <c r="D965" s="123"/>
      <c r="E965" s="91"/>
      <c r="F965" s="88"/>
      <c r="G965" s="88"/>
    </row>
    <row r="966" s="54" customFormat="1" customHeight="1" spans="1:7">
      <c r="A966" s="81">
        <v>2130803</v>
      </c>
      <c r="B966" s="81" t="s">
        <v>797</v>
      </c>
      <c r="C966" s="123"/>
      <c r="D966" s="123"/>
      <c r="E966" s="91">
        <v>203</v>
      </c>
      <c r="F966" s="88"/>
      <c r="G966" s="88">
        <v>1.0049504950495</v>
      </c>
    </row>
    <row r="967" s="54" customFormat="1" customHeight="1" spans="1:7">
      <c r="A967" s="81">
        <v>2130804</v>
      </c>
      <c r="B967" s="81" t="s">
        <v>798</v>
      </c>
      <c r="C967" s="123"/>
      <c r="D967" s="123"/>
      <c r="E967" s="91">
        <v>21</v>
      </c>
      <c r="F967" s="88"/>
      <c r="G967" s="88">
        <v>5.25</v>
      </c>
    </row>
    <row r="968" s="54" customFormat="1" customHeight="1" spans="1:7">
      <c r="A968" s="81">
        <v>2130805</v>
      </c>
      <c r="B968" s="81" t="s">
        <v>799</v>
      </c>
      <c r="C968" s="123"/>
      <c r="D968" s="123"/>
      <c r="E968" s="91"/>
      <c r="F968" s="88"/>
      <c r="G968" s="88"/>
    </row>
    <row r="969" s="54" customFormat="1" customHeight="1" spans="1:7">
      <c r="A969" s="81">
        <v>2130899</v>
      </c>
      <c r="B969" s="81" t="s">
        <v>800</v>
      </c>
      <c r="C969" s="123"/>
      <c r="D969" s="123"/>
      <c r="E969" s="91"/>
      <c r="F969" s="88"/>
      <c r="G969" s="88">
        <v>0</v>
      </c>
    </row>
    <row r="970" s="54" customFormat="1" customHeight="1" spans="1:7">
      <c r="A970" s="81">
        <v>21309</v>
      </c>
      <c r="B970" s="121" t="s">
        <v>801</v>
      </c>
      <c r="C970" s="123"/>
      <c r="D970" s="123"/>
      <c r="E970" s="91"/>
      <c r="F970" s="88"/>
      <c r="G970" s="88"/>
    </row>
    <row r="971" s="54" customFormat="1" customHeight="1" spans="1:7">
      <c r="A971" s="81">
        <v>2130901</v>
      </c>
      <c r="B971" s="81" t="s">
        <v>802</v>
      </c>
      <c r="C971" s="123"/>
      <c r="D971" s="123"/>
      <c r="E971" s="91"/>
      <c r="F971" s="88"/>
      <c r="G971" s="88"/>
    </row>
    <row r="972" s="54" customFormat="1" customHeight="1" spans="1:7">
      <c r="A972" s="81">
        <v>2130999</v>
      </c>
      <c r="B972" s="81" t="s">
        <v>803</v>
      </c>
      <c r="C972" s="123"/>
      <c r="D972" s="123"/>
      <c r="E972" s="91"/>
      <c r="F972" s="88"/>
      <c r="G972" s="88"/>
    </row>
    <row r="973" s="54" customFormat="1" customHeight="1" spans="1:7">
      <c r="A973" s="81">
        <v>21399</v>
      </c>
      <c r="B973" s="121" t="s">
        <v>804</v>
      </c>
      <c r="C973" s="124">
        <v>2773</v>
      </c>
      <c r="D973" s="124">
        <v>7908</v>
      </c>
      <c r="E973" s="122">
        <f>E974+E975</f>
        <v>7032</v>
      </c>
      <c r="F973" s="87">
        <f t="shared" ref="F973:F977" si="7">E973/D973</f>
        <v>0.889226100151745</v>
      </c>
      <c r="G973" s="87">
        <v>2.33932135728543</v>
      </c>
    </row>
    <row r="974" s="54" customFormat="1" customHeight="1" spans="1:7">
      <c r="A974" s="81">
        <v>2139901</v>
      </c>
      <c r="B974" s="81" t="s">
        <v>805</v>
      </c>
      <c r="C974" s="123"/>
      <c r="D974" s="123"/>
      <c r="E974" s="91"/>
      <c r="F974" s="88"/>
      <c r="G974" s="88"/>
    </row>
    <row r="975" s="54" customFormat="1" customHeight="1" spans="1:7">
      <c r="A975" s="81">
        <v>2139999</v>
      </c>
      <c r="B975" s="81" t="s">
        <v>806</v>
      </c>
      <c r="C975" s="123"/>
      <c r="D975" s="123"/>
      <c r="E975" s="91">
        <v>7032</v>
      </c>
      <c r="F975" s="88"/>
      <c r="G975" s="88">
        <v>2.33932135728543</v>
      </c>
    </row>
    <row r="976" s="54" customFormat="1" customHeight="1" spans="1:7">
      <c r="A976" s="81">
        <v>214</v>
      </c>
      <c r="B976" s="121" t="s">
        <v>807</v>
      </c>
      <c r="C976" s="146">
        <f>SUM(C977,C998,C1008,C1018,C1025)</f>
        <v>268</v>
      </c>
      <c r="D976" s="146">
        <f>SUM(D977,D998,D1008,D1018,D1025)</f>
        <v>464</v>
      </c>
      <c r="E976" s="122">
        <f>SUM(E977,E998,E1008,E1018,E1025)</f>
        <v>435</v>
      </c>
      <c r="F976" s="87">
        <f t="shared" si="7"/>
        <v>0.9375</v>
      </c>
      <c r="G976" s="87">
        <v>0.622317596566524</v>
      </c>
    </row>
    <row r="977" s="54" customFormat="1" customHeight="1" spans="1:7">
      <c r="A977" s="81">
        <v>21401</v>
      </c>
      <c r="B977" s="121" t="s">
        <v>808</v>
      </c>
      <c r="C977" s="124">
        <v>244</v>
      </c>
      <c r="D977" s="124">
        <v>423</v>
      </c>
      <c r="E977" s="122">
        <f>SUM(E978:E997)</f>
        <v>415</v>
      </c>
      <c r="F977" s="87">
        <f t="shared" si="7"/>
        <v>0.981087470449173</v>
      </c>
      <c r="G977" s="87">
        <v>0.603197674418605</v>
      </c>
    </row>
    <row r="978" s="54" customFormat="1" customHeight="1" spans="1:7">
      <c r="A978" s="81">
        <v>2140101</v>
      </c>
      <c r="B978" s="81" t="s">
        <v>81</v>
      </c>
      <c r="C978" s="123"/>
      <c r="D978" s="123"/>
      <c r="E978" s="91"/>
      <c r="F978" s="88"/>
      <c r="G978" s="88"/>
    </row>
    <row r="979" s="54" customFormat="1" customHeight="1" spans="1:7">
      <c r="A979" s="81">
        <v>2140102</v>
      </c>
      <c r="B979" s="81" t="s">
        <v>82</v>
      </c>
      <c r="C979" s="123"/>
      <c r="D979" s="123"/>
      <c r="E979" s="91"/>
      <c r="F979" s="88"/>
      <c r="G979" s="88"/>
    </row>
    <row r="980" s="54" customFormat="1" customHeight="1" spans="1:7">
      <c r="A980" s="81">
        <v>2140103</v>
      </c>
      <c r="B980" s="81" t="s">
        <v>83</v>
      </c>
      <c r="C980" s="123"/>
      <c r="D980" s="123"/>
      <c r="E980" s="91"/>
      <c r="F980" s="88"/>
      <c r="G980" s="88"/>
    </row>
    <row r="981" s="54" customFormat="1" customHeight="1" spans="1:7">
      <c r="A981" s="81">
        <v>2140104</v>
      </c>
      <c r="B981" s="81" t="s">
        <v>809</v>
      </c>
      <c r="C981" s="123"/>
      <c r="D981" s="123"/>
      <c r="E981" s="91">
        <v>219</v>
      </c>
      <c r="F981" s="88"/>
      <c r="G981" s="88">
        <v>0.318313953488372</v>
      </c>
    </row>
    <row r="982" s="54" customFormat="1" customHeight="1" spans="1:7">
      <c r="A982" s="81">
        <v>2140106</v>
      </c>
      <c r="B982" s="81" t="s">
        <v>810</v>
      </c>
      <c r="C982" s="123"/>
      <c r="D982" s="123"/>
      <c r="E982" s="91">
        <v>189</v>
      </c>
      <c r="F982" s="88"/>
      <c r="G982" s="88"/>
    </row>
    <row r="983" s="54" customFormat="1" customHeight="1" spans="1:7">
      <c r="A983" s="81">
        <v>2140109</v>
      </c>
      <c r="B983" s="81" t="s">
        <v>811</v>
      </c>
      <c r="C983" s="123"/>
      <c r="D983" s="123"/>
      <c r="E983" s="91"/>
      <c r="F983" s="88"/>
      <c r="G983" s="88"/>
    </row>
    <row r="984" s="54" customFormat="1" customHeight="1" spans="1:7">
      <c r="A984" s="81">
        <v>2140110</v>
      </c>
      <c r="B984" s="81" t="s">
        <v>812</v>
      </c>
      <c r="C984" s="123"/>
      <c r="D984" s="123"/>
      <c r="E984" s="91"/>
      <c r="F984" s="88"/>
      <c r="G984" s="88"/>
    </row>
    <row r="985" s="54" customFormat="1" customHeight="1" spans="1:7">
      <c r="A985" s="81">
        <v>2140112</v>
      </c>
      <c r="B985" s="81" t="s">
        <v>813</v>
      </c>
      <c r="C985" s="123"/>
      <c r="D985" s="123"/>
      <c r="E985" s="91"/>
      <c r="F985" s="88"/>
      <c r="G985" s="88"/>
    </row>
    <row r="986" s="54" customFormat="1" customHeight="1" spans="1:7">
      <c r="A986" s="81">
        <v>2140114</v>
      </c>
      <c r="B986" s="81" t="s">
        <v>814</v>
      </c>
      <c r="C986" s="123"/>
      <c r="D986" s="123"/>
      <c r="E986" s="91"/>
      <c r="F986" s="88"/>
      <c r="G986" s="88"/>
    </row>
    <row r="987" s="54" customFormat="1" customHeight="1" spans="1:7">
      <c r="A987" s="81">
        <v>2140122</v>
      </c>
      <c r="B987" s="81" t="s">
        <v>815</v>
      </c>
      <c r="C987" s="123"/>
      <c r="D987" s="123"/>
      <c r="E987" s="91"/>
      <c r="F987" s="88"/>
      <c r="G987" s="88"/>
    </row>
    <row r="988" s="54" customFormat="1" customHeight="1" spans="1:7">
      <c r="A988" s="81">
        <v>2140123</v>
      </c>
      <c r="B988" s="81" t="s">
        <v>816</v>
      </c>
      <c r="C988" s="123"/>
      <c r="D988" s="123"/>
      <c r="E988" s="91"/>
      <c r="F988" s="88"/>
      <c r="G988" s="88"/>
    </row>
    <row r="989" s="54" customFormat="1" customHeight="1" spans="1:7">
      <c r="A989" s="81">
        <v>2140127</v>
      </c>
      <c r="B989" s="81" t="s">
        <v>817</v>
      </c>
      <c r="C989" s="123"/>
      <c r="D989" s="123"/>
      <c r="E989" s="91"/>
      <c r="F989" s="88"/>
      <c r="G989" s="88"/>
    </row>
    <row r="990" s="54" customFormat="1" customHeight="1" spans="1:7">
      <c r="A990" s="81">
        <v>2140128</v>
      </c>
      <c r="B990" s="81" t="s">
        <v>818</v>
      </c>
      <c r="C990" s="123"/>
      <c r="D990" s="123"/>
      <c r="E990" s="91"/>
      <c r="F990" s="88"/>
      <c r="G990" s="88"/>
    </row>
    <row r="991" s="54" customFormat="1" customHeight="1" spans="1:7">
      <c r="A991" s="81">
        <v>2140129</v>
      </c>
      <c r="B991" s="81" t="s">
        <v>819</v>
      </c>
      <c r="C991" s="123"/>
      <c r="D991" s="123"/>
      <c r="E991" s="91"/>
      <c r="F991" s="88"/>
      <c r="G991" s="88"/>
    </row>
    <row r="992" s="54" customFormat="1" customHeight="1" spans="1:7">
      <c r="A992" s="81">
        <v>2140130</v>
      </c>
      <c r="B992" s="81" t="s">
        <v>820</v>
      </c>
      <c r="C992" s="123"/>
      <c r="D992" s="123"/>
      <c r="E992" s="91"/>
      <c r="F992" s="88"/>
      <c r="G992" s="88"/>
    </row>
    <row r="993" s="54" customFormat="1" customHeight="1" spans="1:7">
      <c r="A993" s="81">
        <v>2140131</v>
      </c>
      <c r="B993" s="81" t="s">
        <v>821</v>
      </c>
      <c r="C993" s="123"/>
      <c r="D993" s="123"/>
      <c r="E993" s="91"/>
      <c r="F993" s="88"/>
      <c r="G993" s="88"/>
    </row>
    <row r="994" s="54" customFormat="1" customHeight="1" spans="1:7">
      <c r="A994" s="81">
        <v>2140133</v>
      </c>
      <c r="B994" s="81" t="s">
        <v>822</v>
      </c>
      <c r="C994" s="123"/>
      <c r="D994" s="123"/>
      <c r="E994" s="91"/>
      <c r="F994" s="88"/>
      <c r="G994" s="88"/>
    </row>
    <row r="995" s="54" customFormat="1" customHeight="1" spans="1:7">
      <c r="A995" s="81">
        <v>2140136</v>
      </c>
      <c r="B995" s="81" t="s">
        <v>823</v>
      </c>
      <c r="C995" s="123"/>
      <c r="D995" s="123"/>
      <c r="E995" s="91"/>
      <c r="F995" s="88"/>
      <c r="G995" s="88"/>
    </row>
    <row r="996" s="54" customFormat="1" customHeight="1" spans="1:7">
      <c r="A996" s="81">
        <v>2140138</v>
      </c>
      <c r="B996" s="81" t="s">
        <v>824</v>
      </c>
      <c r="C996" s="123"/>
      <c r="D996" s="123"/>
      <c r="E996" s="91"/>
      <c r="F996" s="88"/>
      <c r="G996" s="88"/>
    </row>
    <row r="997" s="54" customFormat="1" customHeight="1" spans="1:7">
      <c r="A997" s="81">
        <v>2140199</v>
      </c>
      <c r="B997" s="81" t="s">
        <v>825</v>
      </c>
      <c r="C997" s="123"/>
      <c r="D997" s="123"/>
      <c r="E997" s="91">
        <v>7</v>
      </c>
      <c r="F997" s="88"/>
      <c r="G997" s="88"/>
    </row>
    <row r="998" s="54" customFormat="1" customHeight="1" spans="1:7">
      <c r="A998" s="81">
        <v>21402</v>
      </c>
      <c r="B998" s="121" t="s">
        <v>826</v>
      </c>
      <c r="C998" s="124">
        <v>24</v>
      </c>
      <c r="D998" s="124">
        <v>41</v>
      </c>
      <c r="E998" s="122">
        <f>SUM(E999:E1007)</f>
        <v>20</v>
      </c>
      <c r="F998" s="87">
        <f>E998/D998</f>
        <v>0.48780487804878</v>
      </c>
      <c r="G998" s="87">
        <v>1.81818181818182</v>
      </c>
    </row>
    <row r="999" s="54" customFormat="1" customHeight="1" spans="1:7">
      <c r="A999" s="81">
        <v>2140201</v>
      </c>
      <c r="B999" s="81" t="s">
        <v>81</v>
      </c>
      <c r="C999" s="123"/>
      <c r="D999" s="123"/>
      <c r="E999" s="91"/>
      <c r="F999" s="88"/>
      <c r="G999" s="88"/>
    </row>
    <row r="1000" s="54" customFormat="1" customHeight="1" spans="1:7">
      <c r="A1000" s="81">
        <v>2140202</v>
      </c>
      <c r="B1000" s="81" t="s">
        <v>82</v>
      </c>
      <c r="C1000" s="123"/>
      <c r="D1000" s="123"/>
      <c r="E1000" s="91"/>
      <c r="F1000" s="88"/>
      <c r="G1000" s="88"/>
    </row>
    <row r="1001" s="54" customFormat="1" customHeight="1" spans="1:7">
      <c r="A1001" s="81">
        <v>2140203</v>
      </c>
      <c r="B1001" s="81" t="s">
        <v>83</v>
      </c>
      <c r="C1001" s="123"/>
      <c r="D1001" s="123"/>
      <c r="E1001" s="91"/>
      <c r="F1001" s="88"/>
      <c r="G1001" s="88"/>
    </row>
    <row r="1002" s="54" customFormat="1" customHeight="1" spans="1:7">
      <c r="A1002" s="81">
        <v>2140204</v>
      </c>
      <c r="B1002" s="81" t="s">
        <v>827</v>
      </c>
      <c r="C1002" s="123"/>
      <c r="D1002" s="123"/>
      <c r="E1002" s="91"/>
      <c r="F1002" s="88"/>
      <c r="G1002" s="88"/>
    </row>
    <row r="1003" s="54" customFormat="1" customHeight="1" spans="1:7">
      <c r="A1003" s="81">
        <v>2140205</v>
      </c>
      <c r="B1003" s="81" t="s">
        <v>828</v>
      </c>
      <c r="C1003" s="123"/>
      <c r="D1003" s="123"/>
      <c r="E1003" s="91"/>
      <c r="F1003" s="88"/>
      <c r="G1003" s="88"/>
    </row>
    <row r="1004" s="54" customFormat="1" customHeight="1" spans="1:7">
      <c r="A1004" s="81">
        <v>2140206</v>
      </c>
      <c r="B1004" s="81" t="s">
        <v>829</v>
      </c>
      <c r="C1004" s="123"/>
      <c r="D1004" s="123"/>
      <c r="E1004" s="91">
        <v>20</v>
      </c>
      <c r="F1004" s="88"/>
      <c r="G1004" s="88">
        <v>1.81818181818182</v>
      </c>
    </row>
    <row r="1005" s="54" customFormat="1" customHeight="1" spans="1:7">
      <c r="A1005" s="81">
        <v>2140207</v>
      </c>
      <c r="B1005" s="81" t="s">
        <v>830</v>
      </c>
      <c r="C1005" s="123"/>
      <c r="D1005" s="123"/>
      <c r="E1005" s="91"/>
      <c r="F1005" s="88"/>
      <c r="G1005" s="88"/>
    </row>
    <row r="1006" s="54" customFormat="1" customHeight="1" spans="1:7">
      <c r="A1006" s="81">
        <v>2140208</v>
      </c>
      <c r="B1006" s="81" t="s">
        <v>831</v>
      </c>
      <c r="C1006" s="123"/>
      <c r="D1006" s="123"/>
      <c r="E1006" s="91"/>
      <c r="F1006" s="88"/>
      <c r="G1006" s="88"/>
    </row>
    <row r="1007" s="54" customFormat="1" customHeight="1" spans="1:7">
      <c r="A1007" s="81">
        <v>2140299</v>
      </c>
      <c r="B1007" s="81" t="s">
        <v>832</v>
      </c>
      <c r="C1007" s="123"/>
      <c r="D1007" s="123"/>
      <c r="E1007" s="91"/>
      <c r="F1007" s="88"/>
      <c r="G1007" s="88"/>
    </row>
    <row r="1008" s="54" customFormat="1" customHeight="1" spans="1:7">
      <c r="A1008" s="81">
        <v>21403</v>
      </c>
      <c r="B1008" s="121" t="s">
        <v>833</v>
      </c>
      <c r="C1008" s="123"/>
      <c r="D1008" s="123"/>
      <c r="E1008" s="91"/>
      <c r="F1008" s="88"/>
      <c r="G1008" s="88"/>
    </row>
    <row r="1009" s="54" customFormat="1" customHeight="1" spans="1:7">
      <c r="A1009" s="81">
        <v>2140301</v>
      </c>
      <c r="B1009" s="81" t="s">
        <v>81</v>
      </c>
      <c r="C1009" s="123"/>
      <c r="D1009" s="123"/>
      <c r="E1009" s="91"/>
      <c r="F1009" s="88"/>
      <c r="G1009" s="88"/>
    </row>
    <row r="1010" s="54" customFormat="1" customHeight="1" spans="1:7">
      <c r="A1010" s="81">
        <v>2140302</v>
      </c>
      <c r="B1010" s="81" t="s">
        <v>82</v>
      </c>
      <c r="C1010" s="123"/>
      <c r="D1010" s="123"/>
      <c r="E1010" s="91"/>
      <c r="F1010" s="88"/>
      <c r="G1010" s="88"/>
    </row>
    <row r="1011" s="54" customFormat="1" customHeight="1" spans="1:7">
      <c r="A1011" s="81">
        <v>2140303</v>
      </c>
      <c r="B1011" s="81" t="s">
        <v>83</v>
      </c>
      <c r="C1011" s="123"/>
      <c r="D1011" s="123"/>
      <c r="E1011" s="91"/>
      <c r="F1011" s="88"/>
      <c r="G1011" s="88"/>
    </row>
    <row r="1012" s="54" customFormat="1" customHeight="1" spans="1:7">
      <c r="A1012" s="81">
        <v>2140304</v>
      </c>
      <c r="B1012" s="81" t="s">
        <v>834</v>
      </c>
      <c r="C1012" s="123"/>
      <c r="D1012" s="123"/>
      <c r="E1012" s="91"/>
      <c r="F1012" s="88"/>
      <c r="G1012" s="88"/>
    </row>
    <row r="1013" s="54" customFormat="1" customHeight="1" spans="1:7">
      <c r="A1013" s="81">
        <v>2140305</v>
      </c>
      <c r="B1013" s="81" t="s">
        <v>835</v>
      </c>
      <c r="C1013" s="123"/>
      <c r="D1013" s="123"/>
      <c r="E1013" s="91"/>
      <c r="F1013" s="88"/>
      <c r="G1013" s="88"/>
    </row>
    <row r="1014" s="54" customFormat="1" customHeight="1" spans="1:7">
      <c r="A1014" s="81">
        <v>2140306</v>
      </c>
      <c r="B1014" s="81" t="s">
        <v>836</v>
      </c>
      <c r="C1014" s="123"/>
      <c r="D1014" s="123"/>
      <c r="E1014" s="91"/>
      <c r="F1014" s="88"/>
      <c r="G1014" s="88"/>
    </row>
    <row r="1015" s="54" customFormat="1" customHeight="1" spans="1:7">
      <c r="A1015" s="81">
        <v>2140307</v>
      </c>
      <c r="B1015" s="81" t="s">
        <v>837</v>
      </c>
      <c r="C1015" s="123"/>
      <c r="D1015" s="123"/>
      <c r="E1015" s="91"/>
      <c r="F1015" s="88"/>
      <c r="G1015" s="88"/>
    </row>
    <row r="1016" s="54" customFormat="1" customHeight="1" spans="1:7">
      <c r="A1016" s="81">
        <v>2140308</v>
      </c>
      <c r="B1016" s="81" t="s">
        <v>838</v>
      </c>
      <c r="C1016" s="123"/>
      <c r="D1016" s="123"/>
      <c r="E1016" s="91"/>
      <c r="F1016" s="88"/>
      <c r="G1016" s="88"/>
    </row>
    <row r="1017" s="54" customFormat="1" customHeight="1" spans="1:7">
      <c r="A1017" s="81">
        <v>2140399</v>
      </c>
      <c r="B1017" s="81" t="s">
        <v>839</v>
      </c>
      <c r="C1017" s="123"/>
      <c r="D1017" s="123"/>
      <c r="E1017" s="91"/>
      <c r="F1017" s="88"/>
      <c r="G1017" s="88"/>
    </row>
    <row r="1018" s="54" customFormat="1" customHeight="1" spans="1:7">
      <c r="A1018" s="81">
        <v>21405</v>
      </c>
      <c r="B1018" s="121" t="s">
        <v>840</v>
      </c>
      <c r="C1018" s="123"/>
      <c r="D1018" s="123"/>
      <c r="E1018" s="91"/>
      <c r="F1018" s="88"/>
      <c r="G1018" s="88"/>
    </row>
    <row r="1019" s="54" customFormat="1" customHeight="1" spans="1:7">
      <c r="A1019" s="81">
        <v>2140501</v>
      </c>
      <c r="B1019" s="81" t="s">
        <v>81</v>
      </c>
      <c r="C1019" s="123"/>
      <c r="D1019" s="123"/>
      <c r="E1019" s="91"/>
      <c r="F1019" s="88"/>
      <c r="G1019" s="88"/>
    </row>
    <row r="1020" s="54" customFormat="1" customHeight="1" spans="1:7">
      <c r="A1020" s="81">
        <v>2140502</v>
      </c>
      <c r="B1020" s="81" t="s">
        <v>82</v>
      </c>
      <c r="C1020" s="123"/>
      <c r="D1020" s="123"/>
      <c r="E1020" s="91"/>
      <c r="F1020" s="88"/>
      <c r="G1020" s="88"/>
    </row>
    <row r="1021" s="54" customFormat="1" customHeight="1" spans="1:7">
      <c r="A1021" s="81">
        <v>2140503</v>
      </c>
      <c r="B1021" s="81" t="s">
        <v>83</v>
      </c>
      <c r="C1021" s="123"/>
      <c r="D1021" s="123"/>
      <c r="E1021" s="91"/>
      <c r="F1021" s="88"/>
      <c r="G1021" s="88"/>
    </row>
    <row r="1022" s="54" customFormat="1" customHeight="1" spans="1:7">
      <c r="A1022" s="81">
        <v>2140504</v>
      </c>
      <c r="B1022" s="81" t="s">
        <v>831</v>
      </c>
      <c r="C1022" s="123"/>
      <c r="D1022" s="123"/>
      <c r="E1022" s="91"/>
      <c r="F1022" s="88"/>
      <c r="G1022" s="88"/>
    </row>
    <row r="1023" s="54" customFormat="1" customHeight="1" spans="1:7">
      <c r="A1023" s="81">
        <v>2140505</v>
      </c>
      <c r="B1023" s="81" t="s">
        <v>841</v>
      </c>
      <c r="C1023" s="123"/>
      <c r="D1023" s="123"/>
      <c r="E1023" s="91"/>
      <c r="F1023" s="88"/>
      <c r="G1023" s="88"/>
    </row>
    <row r="1024" s="54" customFormat="1" customHeight="1" spans="1:7">
      <c r="A1024" s="81">
        <v>2140599</v>
      </c>
      <c r="B1024" s="81" t="s">
        <v>842</v>
      </c>
      <c r="C1024" s="123"/>
      <c r="D1024" s="123"/>
      <c r="E1024" s="91"/>
      <c r="F1024" s="88"/>
      <c r="G1024" s="88"/>
    </row>
    <row r="1025" s="54" customFormat="1" customHeight="1" spans="1:7">
      <c r="A1025" s="81">
        <v>21499</v>
      </c>
      <c r="B1025" s="121" t="s">
        <v>843</v>
      </c>
      <c r="C1025" s="123"/>
      <c r="D1025" s="123"/>
      <c r="E1025" s="91"/>
      <c r="F1025" s="88"/>
      <c r="G1025" s="88"/>
    </row>
    <row r="1026" s="54" customFormat="1" customHeight="1" spans="1:7">
      <c r="A1026" s="81">
        <v>2149901</v>
      </c>
      <c r="B1026" s="81" t="s">
        <v>844</v>
      </c>
      <c r="C1026" s="123"/>
      <c r="D1026" s="123"/>
      <c r="E1026" s="91"/>
      <c r="F1026" s="88"/>
      <c r="G1026" s="88"/>
    </row>
    <row r="1027" s="54" customFormat="1" customHeight="1" spans="1:7">
      <c r="A1027" s="81">
        <v>2149999</v>
      </c>
      <c r="B1027" s="81" t="s">
        <v>845</v>
      </c>
      <c r="C1027" s="123"/>
      <c r="D1027" s="123"/>
      <c r="E1027" s="91"/>
      <c r="F1027" s="88"/>
      <c r="G1027" s="88"/>
    </row>
    <row r="1028" s="54" customFormat="1" customHeight="1" spans="1:7">
      <c r="A1028" s="81">
        <v>215</v>
      </c>
      <c r="B1028" s="121" t="s">
        <v>846</v>
      </c>
      <c r="C1028" s="146">
        <f>SUM(C1029,C1039,C1055,C1060,C1071,C1078,C1086)</f>
        <v>243</v>
      </c>
      <c r="D1028" s="146">
        <f>SUM(D1029,D1039,D1055,D1060,D1071,D1078,D1086)</f>
        <v>9698</v>
      </c>
      <c r="E1028" s="122">
        <f>SUM(E1029,E1039,E1055,E1060,E1071,E1078,E1086)</f>
        <v>7517</v>
      </c>
      <c r="F1028" s="87">
        <f>E1028/D1028</f>
        <v>0.77510826974634</v>
      </c>
      <c r="G1028" s="87">
        <v>2.48824892419729</v>
      </c>
    </row>
    <row r="1029" s="54" customFormat="1" customHeight="1" spans="1:7">
      <c r="A1029" s="81">
        <v>21501</v>
      </c>
      <c r="B1029" s="121" t="s">
        <v>847</v>
      </c>
      <c r="C1029" s="123"/>
      <c r="D1029" s="123"/>
      <c r="E1029" s="91"/>
      <c r="F1029" s="88"/>
      <c r="G1029" s="88"/>
    </row>
    <row r="1030" s="54" customFormat="1" customHeight="1" spans="1:7">
      <c r="A1030" s="81">
        <v>2150101</v>
      </c>
      <c r="B1030" s="81" t="s">
        <v>81</v>
      </c>
      <c r="C1030" s="123"/>
      <c r="D1030" s="123"/>
      <c r="E1030" s="91"/>
      <c r="F1030" s="88"/>
      <c r="G1030" s="88"/>
    </row>
    <row r="1031" s="54" customFormat="1" customHeight="1" spans="1:7">
      <c r="A1031" s="81">
        <v>2150102</v>
      </c>
      <c r="B1031" s="81" t="s">
        <v>82</v>
      </c>
      <c r="C1031" s="123"/>
      <c r="D1031" s="123"/>
      <c r="E1031" s="91"/>
      <c r="F1031" s="88"/>
      <c r="G1031" s="88"/>
    </row>
    <row r="1032" s="54" customFormat="1" customHeight="1" spans="1:7">
      <c r="A1032" s="81">
        <v>2150103</v>
      </c>
      <c r="B1032" s="81" t="s">
        <v>83</v>
      </c>
      <c r="C1032" s="123"/>
      <c r="D1032" s="123"/>
      <c r="E1032" s="91"/>
      <c r="F1032" s="88"/>
      <c r="G1032" s="88"/>
    </row>
    <row r="1033" s="54" customFormat="1" customHeight="1" spans="1:7">
      <c r="A1033" s="81">
        <v>2150104</v>
      </c>
      <c r="B1033" s="81" t="s">
        <v>848</v>
      </c>
      <c r="C1033" s="123"/>
      <c r="D1033" s="123"/>
      <c r="E1033" s="91"/>
      <c r="F1033" s="88"/>
      <c r="G1033" s="88"/>
    </row>
    <row r="1034" s="54" customFormat="1" customHeight="1" spans="1:7">
      <c r="A1034" s="81">
        <v>2150105</v>
      </c>
      <c r="B1034" s="81" t="s">
        <v>849</v>
      </c>
      <c r="C1034" s="123"/>
      <c r="D1034" s="123"/>
      <c r="E1034" s="91"/>
      <c r="F1034" s="88"/>
      <c r="G1034" s="88"/>
    </row>
    <row r="1035" s="54" customFormat="1" customHeight="1" spans="1:7">
      <c r="A1035" s="81">
        <v>2150106</v>
      </c>
      <c r="B1035" s="81" t="s">
        <v>850</v>
      </c>
      <c r="C1035" s="123"/>
      <c r="D1035" s="123"/>
      <c r="E1035" s="91"/>
      <c r="F1035" s="88"/>
      <c r="G1035" s="88"/>
    </row>
    <row r="1036" s="54" customFormat="1" customHeight="1" spans="1:7">
      <c r="A1036" s="81">
        <v>2150107</v>
      </c>
      <c r="B1036" s="81" t="s">
        <v>851</v>
      </c>
      <c r="C1036" s="123"/>
      <c r="D1036" s="123"/>
      <c r="E1036" s="91"/>
      <c r="F1036" s="88"/>
      <c r="G1036" s="88"/>
    </row>
    <row r="1037" s="54" customFormat="1" customHeight="1" spans="1:7">
      <c r="A1037" s="81">
        <v>2150108</v>
      </c>
      <c r="B1037" s="81" t="s">
        <v>852</v>
      </c>
      <c r="C1037" s="123"/>
      <c r="D1037" s="123"/>
      <c r="E1037" s="91"/>
      <c r="F1037" s="88"/>
      <c r="G1037" s="88"/>
    </row>
    <row r="1038" s="54" customFormat="1" customHeight="1" spans="1:7">
      <c r="A1038" s="81">
        <v>2150199</v>
      </c>
      <c r="B1038" s="81" t="s">
        <v>853</v>
      </c>
      <c r="C1038" s="123"/>
      <c r="D1038" s="123"/>
      <c r="E1038" s="91"/>
      <c r="F1038" s="88"/>
      <c r="G1038" s="88"/>
    </row>
    <row r="1039" s="54" customFormat="1" customHeight="1" spans="1:7">
      <c r="A1039" s="81">
        <v>21502</v>
      </c>
      <c r="B1039" s="121" t="s">
        <v>854</v>
      </c>
      <c r="C1039" s="124"/>
      <c r="D1039" s="124"/>
      <c r="E1039" s="122"/>
      <c r="F1039" s="87"/>
      <c r="G1039" s="87"/>
    </row>
    <row r="1040" s="54" customFormat="1" customHeight="1" spans="1:7">
      <c r="A1040" s="81">
        <v>2150201</v>
      </c>
      <c r="B1040" s="81" t="s">
        <v>81</v>
      </c>
      <c r="C1040" s="123"/>
      <c r="D1040" s="123"/>
      <c r="E1040" s="91"/>
      <c r="F1040" s="88"/>
      <c r="G1040" s="88"/>
    </row>
    <row r="1041" s="54" customFormat="1" customHeight="1" spans="1:7">
      <c r="A1041" s="81">
        <v>2150202</v>
      </c>
      <c r="B1041" s="81" t="s">
        <v>82</v>
      </c>
      <c r="C1041" s="123"/>
      <c r="D1041" s="123"/>
      <c r="E1041" s="91"/>
      <c r="F1041" s="88"/>
      <c r="G1041" s="88"/>
    </row>
    <row r="1042" s="54" customFormat="1" customHeight="1" spans="1:7">
      <c r="A1042" s="81">
        <v>2150203</v>
      </c>
      <c r="B1042" s="81" t="s">
        <v>83</v>
      </c>
      <c r="C1042" s="123"/>
      <c r="D1042" s="123"/>
      <c r="E1042" s="91"/>
      <c r="F1042" s="88"/>
      <c r="G1042" s="88"/>
    </row>
    <row r="1043" s="54" customFormat="1" customHeight="1" spans="1:7">
      <c r="A1043" s="81">
        <v>2150204</v>
      </c>
      <c r="B1043" s="81" t="s">
        <v>855</v>
      </c>
      <c r="C1043" s="123"/>
      <c r="D1043" s="123"/>
      <c r="E1043" s="91"/>
      <c r="F1043" s="88"/>
      <c r="G1043" s="88"/>
    </row>
    <row r="1044" s="54" customFormat="1" customHeight="1" spans="1:7">
      <c r="A1044" s="81">
        <v>2150205</v>
      </c>
      <c r="B1044" s="81" t="s">
        <v>856</v>
      </c>
      <c r="C1044" s="123"/>
      <c r="D1044" s="123"/>
      <c r="E1044" s="91"/>
      <c r="F1044" s="88"/>
      <c r="G1044" s="88"/>
    </row>
    <row r="1045" s="54" customFormat="1" customHeight="1" spans="1:7">
      <c r="A1045" s="81">
        <v>2150206</v>
      </c>
      <c r="B1045" s="81" t="s">
        <v>857</v>
      </c>
      <c r="C1045" s="123"/>
      <c r="D1045" s="123"/>
      <c r="E1045" s="91"/>
      <c r="F1045" s="88"/>
      <c r="G1045" s="88"/>
    </row>
    <row r="1046" s="54" customFormat="1" customHeight="1" spans="1:7">
      <c r="A1046" s="81">
        <v>2150207</v>
      </c>
      <c r="B1046" s="81" t="s">
        <v>858</v>
      </c>
      <c r="C1046" s="123"/>
      <c r="D1046" s="123"/>
      <c r="E1046" s="91"/>
      <c r="F1046" s="88"/>
      <c r="G1046" s="88"/>
    </row>
    <row r="1047" s="54" customFormat="1" customHeight="1" spans="1:7">
      <c r="A1047" s="81">
        <v>2150208</v>
      </c>
      <c r="B1047" s="81" t="s">
        <v>859</v>
      </c>
      <c r="C1047" s="123"/>
      <c r="D1047" s="123"/>
      <c r="E1047" s="91"/>
      <c r="F1047" s="88"/>
      <c r="G1047" s="88"/>
    </row>
    <row r="1048" s="54" customFormat="1" customHeight="1" spans="1:7">
      <c r="A1048" s="81">
        <v>2150209</v>
      </c>
      <c r="B1048" s="81" t="s">
        <v>860</v>
      </c>
      <c r="C1048" s="123"/>
      <c r="D1048" s="123"/>
      <c r="E1048" s="91"/>
      <c r="F1048" s="88"/>
      <c r="G1048" s="88"/>
    </row>
    <row r="1049" s="54" customFormat="1" customHeight="1" spans="1:7">
      <c r="A1049" s="81">
        <v>2150210</v>
      </c>
      <c r="B1049" s="81" t="s">
        <v>861</v>
      </c>
      <c r="C1049" s="123"/>
      <c r="D1049" s="123"/>
      <c r="E1049" s="91"/>
      <c r="F1049" s="88"/>
      <c r="G1049" s="88"/>
    </row>
    <row r="1050" s="54" customFormat="1" customHeight="1" spans="1:7">
      <c r="A1050" s="81">
        <v>2150212</v>
      </c>
      <c r="B1050" s="81" t="s">
        <v>862</v>
      </c>
      <c r="C1050" s="123"/>
      <c r="D1050" s="123"/>
      <c r="E1050" s="91"/>
      <c r="F1050" s="88"/>
      <c r="G1050" s="88"/>
    </row>
    <row r="1051" s="54" customFormat="1" customHeight="1" spans="1:7">
      <c r="A1051" s="81">
        <v>2150213</v>
      </c>
      <c r="B1051" s="81" t="s">
        <v>863</v>
      </c>
      <c r="C1051" s="123"/>
      <c r="D1051" s="123"/>
      <c r="E1051" s="91"/>
      <c r="F1051" s="88"/>
      <c r="G1051" s="88"/>
    </row>
    <row r="1052" s="54" customFormat="1" customHeight="1" spans="1:7">
      <c r="A1052" s="81">
        <v>2150214</v>
      </c>
      <c r="B1052" s="81" t="s">
        <v>864</v>
      </c>
      <c r="C1052" s="123"/>
      <c r="D1052" s="123"/>
      <c r="E1052" s="91"/>
      <c r="F1052" s="88"/>
      <c r="G1052" s="88"/>
    </row>
    <row r="1053" s="54" customFormat="1" customHeight="1" spans="1:7">
      <c r="A1053" s="81">
        <v>2150215</v>
      </c>
      <c r="B1053" s="81" t="s">
        <v>865</v>
      </c>
      <c r="C1053" s="123"/>
      <c r="D1053" s="123"/>
      <c r="E1053" s="91"/>
      <c r="F1053" s="88"/>
      <c r="G1053" s="88"/>
    </row>
    <row r="1054" s="54" customFormat="1" customHeight="1" spans="1:7">
      <c r="A1054" s="81">
        <v>2150299</v>
      </c>
      <c r="B1054" s="81" t="s">
        <v>866</v>
      </c>
      <c r="C1054" s="123"/>
      <c r="D1054" s="123"/>
      <c r="E1054" s="91"/>
      <c r="F1054" s="88"/>
      <c r="G1054" s="88"/>
    </row>
    <row r="1055" s="54" customFormat="1" customHeight="1" spans="1:7">
      <c r="A1055" s="81">
        <v>21503</v>
      </c>
      <c r="B1055" s="121" t="s">
        <v>867</v>
      </c>
      <c r="C1055" s="123"/>
      <c r="D1055" s="123"/>
      <c r="E1055" s="91"/>
      <c r="F1055" s="88"/>
      <c r="G1055" s="88"/>
    </row>
    <row r="1056" s="54" customFormat="1" customHeight="1" spans="1:7">
      <c r="A1056" s="81">
        <v>2150301</v>
      </c>
      <c r="B1056" s="81" t="s">
        <v>81</v>
      </c>
      <c r="C1056" s="123"/>
      <c r="D1056" s="123"/>
      <c r="E1056" s="91"/>
      <c r="F1056" s="88"/>
      <c r="G1056" s="88"/>
    </row>
    <row r="1057" s="54" customFormat="1" customHeight="1" spans="1:7">
      <c r="A1057" s="81">
        <v>2150302</v>
      </c>
      <c r="B1057" s="81" t="s">
        <v>82</v>
      </c>
      <c r="C1057" s="123"/>
      <c r="D1057" s="123"/>
      <c r="E1057" s="91"/>
      <c r="F1057" s="88"/>
      <c r="G1057" s="88"/>
    </row>
    <row r="1058" s="54" customFormat="1" customHeight="1" spans="1:7">
      <c r="A1058" s="81">
        <v>2150303</v>
      </c>
      <c r="B1058" s="81" t="s">
        <v>83</v>
      </c>
      <c r="C1058" s="123"/>
      <c r="D1058" s="123"/>
      <c r="E1058" s="91"/>
      <c r="F1058" s="88"/>
      <c r="G1058" s="88"/>
    </row>
    <row r="1059" s="54" customFormat="1" customHeight="1" spans="1:7">
      <c r="A1059" s="81">
        <v>2150399</v>
      </c>
      <c r="B1059" s="81" t="s">
        <v>868</v>
      </c>
      <c r="C1059" s="123"/>
      <c r="D1059" s="123"/>
      <c r="E1059" s="91"/>
      <c r="F1059" s="88"/>
      <c r="G1059" s="88"/>
    </row>
    <row r="1060" s="54" customFormat="1" customHeight="1" spans="1:7">
      <c r="A1060" s="81">
        <v>21505</v>
      </c>
      <c r="B1060" s="121" t="s">
        <v>869</v>
      </c>
      <c r="C1060" s="124">
        <v>205</v>
      </c>
      <c r="D1060" s="124">
        <v>5103</v>
      </c>
      <c r="E1060" s="122">
        <f>SUM(E1061:E1070)</f>
        <v>2972</v>
      </c>
      <c r="F1060" s="87">
        <f>E1060/D1060</f>
        <v>0.582402508328434</v>
      </c>
      <c r="G1060" s="87">
        <v>1.3664367816092</v>
      </c>
    </row>
    <row r="1061" s="54" customFormat="1" customHeight="1" spans="1:7">
      <c r="A1061" s="81">
        <v>2150501</v>
      </c>
      <c r="B1061" s="81" t="s">
        <v>81</v>
      </c>
      <c r="C1061" s="123"/>
      <c r="D1061" s="123"/>
      <c r="E1061" s="91">
        <v>82</v>
      </c>
      <c r="F1061" s="88"/>
      <c r="G1061" s="88">
        <v>0.863157894736842</v>
      </c>
    </row>
    <row r="1062" s="54" customFormat="1" customHeight="1" spans="1:7">
      <c r="A1062" s="81">
        <v>2150502</v>
      </c>
      <c r="B1062" s="81" t="s">
        <v>82</v>
      </c>
      <c r="C1062" s="123"/>
      <c r="D1062" s="123"/>
      <c r="E1062" s="91">
        <v>35</v>
      </c>
      <c r="F1062" s="88"/>
      <c r="G1062" s="88"/>
    </row>
    <row r="1063" s="54" customFormat="1" customHeight="1" spans="1:7">
      <c r="A1063" s="81">
        <v>2150503</v>
      </c>
      <c r="B1063" s="81" t="s">
        <v>83</v>
      </c>
      <c r="C1063" s="123"/>
      <c r="D1063" s="123"/>
      <c r="E1063" s="91"/>
      <c r="F1063" s="88"/>
      <c r="G1063" s="88"/>
    </row>
    <row r="1064" s="54" customFormat="1" customHeight="1" spans="1:7">
      <c r="A1064" s="81">
        <v>2150505</v>
      </c>
      <c r="B1064" s="81" t="s">
        <v>870</v>
      </c>
      <c r="C1064" s="123"/>
      <c r="D1064" s="123"/>
      <c r="E1064" s="91"/>
      <c r="F1064" s="88"/>
      <c r="G1064" s="88"/>
    </row>
    <row r="1065" s="54" customFormat="1" customHeight="1" spans="1:7">
      <c r="A1065" s="81">
        <v>2150507</v>
      </c>
      <c r="B1065" s="81" t="s">
        <v>871</v>
      </c>
      <c r="C1065" s="123"/>
      <c r="D1065" s="123"/>
      <c r="E1065" s="91"/>
      <c r="F1065" s="88"/>
      <c r="G1065" s="88"/>
    </row>
    <row r="1066" s="54" customFormat="1" customHeight="1" spans="1:7">
      <c r="A1066" s="81">
        <v>2150508</v>
      </c>
      <c r="B1066" s="81" t="s">
        <v>872</v>
      </c>
      <c r="C1066" s="123"/>
      <c r="D1066" s="123"/>
      <c r="E1066" s="91"/>
      <c r="F1066" s="88"/>
      <c r="G1066" s="88"/>
    </row>
    <row r="1067" s="54" customFormat="1" customHeight="1" spans="1:7">
      <c r="A1067" s="81">
        <v>2150516</v>
      </c>
      <c r="B1067" s="81" t="s">
        <v>873</v>
      </c>
      <c r="C1067" s="123"/>
      <c r="D1067" s="123"/>
      <c r="E1067" s="91"/>
      <c r="F1067" s="88"/>
      <c r="G1067" s="88"/>
    </row>
    <row r="1068" s="54" customFormat="1" customHeight="1" spans="1:7">
      <c r="A1068" s="81">
        <v>2150517</v>
      </c>
      <c r="B1068" s="81" t="s">
        <v>874</v>
      </c>
      <c r="C1068" s="123"/>
      <c r="D1068" s="123"/>
      <c r="E1068" s="91">
        <v>2335</v>
      </c>
      <c r="F1068" s="88"/>
      <c r="G1068" s="88">
        <v>1.18467782851344</v>
      </c>
    </row>
    <row r="1069" s="54" customFormat="1" customHeight="1" spans="1:7">
      <c r="A1069" s="81">
        <v>2150550</v>
      </c>
      <c r="B1069" s="81" t="s">
        <v>90</v>
      </c>
      <c r="C1069" s="123"/>
      <c r="D1069" s="123"/>
      <c r="E1069" s="91">
        <v>122</v>
      </c>
      <c r="F1069" s="88"/>
      <c r="G1069" s="88">
        <v>1.17307692307692</v>
      </c>
    </row>
    <row r="1070" s="54" customFormat="1" customHeight="1" spans="1:7">
      <c r="A1070" s="81">
        <v>2150599</v>
      </c>
      <c r="B1070" s="81" t="s">
        <v>875</v>
      </c>
      <c r="C1070" s="123"/>
      <c r="D1070" s="123"/>
      <c r="E1070" s="91">
        <v>398</v>
      </c>
      <c r="F1070" s="88"/>
      <c r="G1070" s="88">
        <v>79.6</v>
      </c>
    </row>
    <row r="1071" s="54" customFormat="1" customHeight="1" spans="1:7">
      <c r="A1071" s="81">
        <v>21507</v>
      </c>
      <c r="B1071" s="121" t="s">
        <v>876</v>
      </c>
      <c r="C1071" s="123"/>
      <c r="D1071" s="123"/>
      <c r="E1071" s="91"/>
      <c r="F1071" s="88"/>
      <c r="G1071" s="88"/>
    </row>
    <row r="1072" s="54" customFormat="1" customHeight="1" spans="1:7">
      <c r="A1072" s="81">
        <v>2150701</v>
      </c>
      <c r="B1072" s="81" t="s">
        <v>81</v>
      </c>
      <c r="C1072" s="123"/>
      <c r="D1072" s="123"/>
      <c r="E1072" s="91"/>
      <c r="F1072" s="88"/>
      <c r="G1072" s="88"/>
    </row>
    <row r="1073" s="54" customFormat="1" customHeight="1" spans="1:7">
      <c r="A1073" s="81">
        <v>2150702</v>
      </c>
      <c r="B1073" s="81" t="s">
        <v>82</v>
      </c>
      <c r="C1073" s="123"/>
      <c r="D1073" s="123"/>
      <c r="E1073" s="91"/>
      <c r="F1073" s="88"/>
      <c r="G1073" s="88"/>
    </row>
    <row r="1074" s="54" customFormat="1" customHeight="1" spans="1:7">
      <c r="A1074" s="81">
        <v>2150703</v>
      </c>
      <c r="B1074" s="81" t="s">
        <v>83</v>
      </c>
      <c r="C1074" s="123"/>
      <c r="D1074" s="123"/>
      <c r="E1074" s="91"/>
      <c r="F1074" s="88"/>
      <c r="G1074" s="88"/>
    </row>
    <row r="1075" s="54" customFormat="1" customHeight="1" spans="1:7">
      <c r="A1075" s="81">
        <v>2150704</v>
      </c>
      <c r="B1075" s="81" t="s">
        <v>877</v>
      </c>
      <c r="C1075" s="123"/>
      <c r="D1075" s="123"/>
      <c r="E1075" s="91"/>
      <c r="F1075" s="88"/>
      <c r="G1075" s="88"/>
    </row>
    <row r="1076" s="54" customFormat="1" customHeight="1" spans="1:7">
      <c r="A1076" s="81">
        <v>2150705</v>
      </c>
      <c r="B1076" s="81" t="s">
        <v>878</v>
      </c>
      <c r="C1076" s="123"/>
      <c r="D1076" s="123"/>
      <c r="E1076" s="91"/>
      <c r="F1076" s="88"/>
      <c r="G1076" s="88"/>
    </row>
    <row r="1077" s="54" customFormat="1" customHeight="1" spans="1:7">
      <c r="A1077" s="81">
        <v>2150799</v>
      </c>
      <c r="B1077" s="81" t="s">
        <v>879</v>
      </c>
      <c r="C1077" s="123"/>
      <c r="D1077" s="123"/>
      <c r="E1077" s="91"/>
      <c r="F1077" s="88"/>
      <c r="G1077" s="88"/>
    </row>
    <row r="1078" s="54" customFormat="1" customHeight="1" spans="1:7">
      <c r="A1078" s="81">
        <v>21508</v>
      </c>
      <c r="B1078" s="121" t="s">
        <v>880</v>
      </c>
      <c r="C1078" s="124">
        <v>38</v>
      </c>
      <c r="D1078" s="124">
        <v>4595</v>
      </c>
      <c r="E1078" s="122">
        <f>SUM(E1079:E1085)</f>
        <v>4545</v>
      </c>
      <c r="F1078" s="87">
        <f>E1078/D1078</f>
        <v>0.989118607181719</v>
      </c>
      <c r="G1078" s="87">
        <v>5.57668711656442</v>
      </c>
    </row>
    <row r="1079" s="54" customFormat="1" customHeight="1" spans="1:7">
      <c r="A1079" s="81">
        <v>2150801</v>
      </c>
      <c r="B1079" s="81" t="s">
        <v>81</v>
      </c>
      <c r="C1079" s="123"/>
      <c r="D1079" s="123"/>
      <c r="E1079" s="91"/>
      <c r="F1079" s="88"/>
      <c r="G1079" s="88"/>
    </row>
    <row r="1080" s="54" customFormat="1" customHeight="1" spans="1:7">
      <c r="A1080" s="81">
        <v>2150802</v>
      </c>
      <c r="B1080" s="81" t="s">
        <v>82</v>
      </c>
      <c r="C1080" s="123"/>
      <c r="D1080" s="123"/>
      <c r="E1080" s="91"/>
      <c r="F1080" s="88"/>
      <c r="G1080" s="88"/>
    </row>
    <row r="1081" s="54" customFormat="1" customHeight="1" spans="1:7">
      <c r="A1081" s="81">
        <v>2150803</v>
      </c>
      <c r="B1081" s="81" t="s">
        <v>83</v>
      </c>
      <c r="C1081" s="123"/>
      <c r="D1081" s="123"/>
      <c r="E1081" s="91"/>
      <c r="F1081" s="88"/>
      <c r="G1081" s="88"/>
    </row>
    <row r="1082" s="54" customFormat="1" customHeight="1" spans="1:7">
      <c r="A1082" s="81">
        <v>2150804</v>
      </c>
      <c r="B1082" s="81" t="s">
        <v>881</v>
      </c>
      <c r="C1082" s="123"/>
      <c r="D1082" s="123"/>
      <c r="E1082" s="91"/>
      <c r="F1082" s="88"/>
      <c r="G1082" s="88"/>
    </row>
    <row r="1083" s="54" customFormat="1" customHeight="1" spans="1:7">
      <c r="A1083" s="81">
        <v>2150805</v>
      </c>
      <c r="B1083" s="81" t="s">
        <v>882</v>
      </c>
      <c r="C1083" s="123"/>
      <c r="D1083" s="123"/>
      <c r="E1083" s="91"/>
      <c r="F1083" s="88"/>
      <c r="G1083" s="88"/>
    </row>
    <row r="1084" s="54" customFormat="1" customHeight="1" spans="1:7">
      <c r="A1084" s="81">
        <v>2150806</v>
      </c>
      <c r="B1084" s="81" t="s">
        <v>883</v>
      </c>
      <c r="C1084" s="123"/>
      <c r="D1084" s="123"/>
      <c r="E1084" s="91"/>
      <c r="F1084" s="88"/>
      <c r="G1084" s="88"/>
    </row>
    <row r="1085" s="54" customFormat="1" customHeight="1" spans="1:7">
      <c r="A1085" s="81">
        <v>2150899</v>
      </c>
      <c r="B1085" s="81" t="s">
        <v>884</v>
      </c>
      <c r="C1085" s="123"/>
      <c r="D1085" s="123"/>
      <c r="E1085" s="91">
        <v>4545</v>
      </c>
      <c r="F1085" s="88"/>
      <c r="G1085" s="88">
        <v>5.57668711656442</v>
      </c>
    </row>
    <row r="1086" s="54" customFormat="1" customHeight="1" spans="1:7">
      <c r="A1086" s="81">
        <v>21599</v>
      </c>
      <c r="B1086" s="121" t="s">
        <v>885</v>
      </c>
      <c r="C1086" s="123"/>
      <c r="D1086" s="123"/>
      <c r="E1086" s="91"/>
      <c r="F1086" s="88"/>
      <c r="G1086" s="88"/>
    </row>
    <row r="1087" s="54" customFormat="1" customHeight="1" spans="1:7">
      <c r="A1087" s="81">
        <v>2159901</v>
      </c>
      <c r="B1087" s="81" t="s">
        <v>886</v>
      </c>
      <c r="C1087" s="123"/>
      <c r="D1087" s="123"/>
      <c r="E1087" s="91"/>
      <c r="F1087" s="88"/>
      <c r="G1087" s="88"/>
    </row>
    <row r="1088" s="54" customFormat="1" customHeight="1" spans="1:7">
      <c r="A1088" s="81">
        <v>2159904</v>
      </c>
      <c r="B1088" s="81" t="s">
        <v>887</v>
      </c>
      <c r="C1088" s="123"/>
      <c r="D1088" s="123"/>
      <c r="E1088" s="91"/>
      <c r="F1088" s="88"/>
      <c r="G1088" s="88"/>
    </row>
    <row r="1089" s="54" customFormat="1" customHeight="1" spans="1:7">
      <c r="A1089" s="81">
        <v>2159905</v>
      </c>
      <c r="B1089" s="81" t="s">
        <v>888</v>
      </c>
      <c r="C1089" s="123"/>
      <c r="D1089" s="123"/>
      <c r="E1089" s="91"/>
      <c r="F1089" s="88"/>
      <c r="G1089" s="88"/>
    </row>
    <row r="1090" s="54" customFormat="1" customHeight="1" spans="1:7">
      <c r="A1090" s="81">
        <v>2159906</v>
      </c>
      <c r="B1090" s="81" t="s">
        <v>889</v>
      </c>
      <c r="C1090" s="123"/>
      <c r="D1090" s="123"/>
      <c r="E1090" s="91"/>
      <c r="F1090" s="88"/>
      <c r="G1090" s="88"/>
    </row>
    <row r="1091" s="54" customFormat="1" customHeight="1" spans="1:7">
      <c r="A1091" s="81">
        <v>2159999</v>
      </c>
      <c r="B1091" s="81" t="s">
        <v>890</v>
      </c>
      <c r="C1091" s="123"/>
      <c r="D1091" s="123"/>
      <c r="E1091" s="91"/>
      <c r="F1091" s="88"/>
      <c r="G1091" s="88"/>
    </row>
    <row r="1092" s="54" customFormat="1" customHeight="1" spans="1:7">
      <c r="A1092" s="81">
        <v>216</v>
      </c>
      <c r="B1092" s="121" t="s">
        <v>891</v>
      </c>
      <c r="C1092" s="146">
        <f>SUM(C1093,C1103,C1109)</f>
        <v>52</v>
      </c>
      <c r="D1092" s="146">
        <f>SUM(D1093,D1103,D1109)</f>
        <v>2004</v>
      </c>
      <c r="E1092" s="122">
        <f>SUM(E1093,E1103,E1109)</f>
        <v>1078</v>
      </c>
      <c r="F1092" s="87">
        <f>E1092/D1092</f>
        <v>0.537924151696607</v>
      </c>
      <c r="G1092" s="87">
        <v>1.42404227212682</v>
      </c>
    </row>
    <row r="1093" s="54" customFormat="1" customHeight="1" spans="1:7">
      <c r="A1093" s="81">
        <v>21602</v>
      </c>
      <c r="B1093" s="121" t="s">
        <v>892</v>
      </c>
      <c r="C1093" s="124">
        <v>52</v>
      </c>
      <c r="D1093" s="124">
        <v>1882</v>
      </c>
      <c r="E1093" s="122">
        <f>SUM(E1094:E1102)</f>
        <v>956</v>
      </c>
      <c r="F1093" s="87">
        <f>E1093/D1093</f>
        <v>0.507970244420829</v>
      </c>
      <c r="G1093" s="87">
        <v>1.52715654952077</v>
      </c>
    </row>
    <row r="1094" s="54" customFormat="1" customHeight="1" spans="1:7">
      <c r="A1094" s="81">
        <v>2160201</v>
      </c>
      <c r="B1094" s="81" t="s">
        <v>81</v>
      </c>
      <c r="C1094" s="123"/>
      <c r="D1094" s="123"/>
      <c r="E1094" s="91"/>
      <c r="F1094" s="88"/>
      <c r="G1094" s="88"/>
    </row>
    <row r="1095" s="54" customFormat="1" customHeight="1" spans="1:7">
      <c r="A1095" s="81">
        <v>2160202</v>
      </c>
      <c r="B1095" s="81" t="s">
        <v>82</v>
      </c>
      <c r="C1095" s="123"/>
      <c r="D1095" s="123"/>
      <c r="E1095" s="91"/>
      <c r="F1095" s="88"/>
      <c r="G1095" s="88"/>
    </row>
    <row r="1096" s="54" customFormat="1" customHeight="1" spans="1:7">
      <c r="A1096" s="81">
        <v>2160203</v>
      </c>
      <c r="B1096" s="81" t="s">
        <v>83</v>
      </c>
      <c r="C1096" s="123"/>
      <c r="D1096" s="123"/>
      <c r="E1096" s="91"/>
      <c r="F1096" s="88"/>
      <c r="G1096" s="88"/>
    </row>
    <row r="1097" s="54" customFormat="1" customHeight="1" spans="1:7">
      <c r="A1097" s="81">
        <v>2160216</v>
      </c>
      <c r="B1097" s="81" t="s">
        <v>893</v>
      </c>
      <c r="C1097" s="123"/>
      <c r="D1097" s="123"/>
      <c r="E1097" s="91"/>
      <c r="F1097" s="88"/>
      <c r="G1097" s="88"/>
    </row>
    <row r="1098" s="54" customFormat="1" customHeight="1" spans="1:7">
      <c r="A1098" s="81">
        <v>2160217</v>
      </c>
      <c r="B1098" s="81" t="s">
        <v>894</v>
      </c>
      <c r="C1098" s="123"/>
      <c r="D1098" s="123"/>
      <c r="E1098" s="91"/>
      <c r="F1098" s="88"/>
      <c r="G1098" s="88"/>
    </row>
    <row r="1099" s="54" customFormat="1" customHeight="1" spans="1:7">
      <c r="A1099" s="81">
        <v>2160218</v>
      </c>
      <c r="B1099" s="81" t="s">
        <v>895</v>
      </c>
      <c r="C1099" s="123"/>
      <c r="D1099" s="123"/>
      <c r="E1099" s="91"/>
      <c r="F1099" s="88"/>
      <c r="G1099" s="88"/>
    </row>
    <row r="1100" s="54" customFormat="1" customHeight="1" spans="1:7">
      <c r="A1100" s="81">
        <v>2160219</v>
      </c>
      <c r="B1100" s="81" t="s">
        <v>896</v>
      </c>
      <c r="C1100" s="123"/>
      <c r="D1100" s="123"/>
      <c r="E1100" s="91"/>
      <c r="F1100" s="88"/>
      <c r="G1100" s="88"/>
    </row>
    <row r="1101" s="54" customFormat="1" customHeight="1" spans="1:7">
      <c r="A1101" s="81">
        <v>2160250</v>
      </c>
      <c r="B1101" s="81" t="s">
        <v>90</v>
      </c>
      <c r="C1101" s="123"/>
      <c r="D1101" s="123"/>
      <c r="E1101" s="91"/>
      <c r="F1101" s="88"/>
      <c r="G1101" s="88"/>
    </row>
    <row r="1102" s="54" customFormat="1" customHeight="1" spans="1:7">
      <c r="A1102" s="81">
        <v>2160299</v>
      </c>
      <c r="B1102" s="81" t="s">
        <v>897</v>
      </c>
      <c r="C1102" s="123"/>
      <c r="D1102" s="123"/>
      <c r="E1102" s="91">
        <v>956</v>
      </c>
      <c r="F1102" s="88"/>
      <c r="G1102" s="88">
        <v>1.52715654952077</v>
      </c>
    </row>
    <row r="1103" s="54" customFormat="1" customHeight="1" spans="1:7">
      <c r="A1103" s="81">
        <v>21606</v>
      </c>
      <c r="B1103" s="121" t="s">
        <v>898</v>
      </c>
      <c r="C1103" s="124"/>
      <c r="D1103" s="124"/>
      <c r="E1103" s="122"/>
      <c r="F1103" s="87"/>
      <c r="G1103" s="87"/>
    </row>
    <row r="1104" s="54" customFormat="1" customHeight="1" spans="1:7">
      <c r="A1104" s="81">
        <v>2160601</v>
      </c>
      <c r="B1104" s="81" t="s">
        <v>81</v>
      </c>
      <c r="C1104" s="123"/>
      <c r="D1104" s="123"/>
      <c r="E1104" s="91"/>
      <c r="F1104" s="88"/>
      <c r="G1104" s="88"/>
    </row>
    <row r="1105" s="54" customFormat="1" customHeight="1" spans="1:7">
      <c r="A1105" s="81">
        <v>2160602</v>
      </c>
      <c r="B1105" s="81" t="s">
        <v>82</v>
      </c>
      <c r="C1105" s="123"/>
      <c r="D1105" s="123"/>
      <c r="E1105" s="91"/>
      <c r="F1105" s="88"/>
      <c r="G1105" s="88"/>
    </row>
    <row r="1106" s="54" customFormat="1" customHeight="1" spans="1:7">
      <c r="A1106" s="81">
        <v>2160603</v>
      </c>
      <c r="B1106" s="81" t="s">
        <v>83</v>
      </c>
      <c r="C1106" s="123"/>
      <c r="D1106" s="123"/>
      <c r="E1106" s="91"/>
      <c r="F1106" s="88"/>
      <c r="G1106" s="88"/>
    </row>
    <row r="1107" s="54" customFormat="1" customHeight="1" spans="1:7">
      <c r="A1107" s="81">
        <v>2160607</v>
      </c>
      <c r="B1107" s="81" t="s">
        <v>899</v>
      </c>
      <c r="C1107" s="123"/>
      <c r="D1107" s="123"/>
      <c r="E1107" s="91"/>
      <c r="F1107" s="88"/>
      <c r="G1107" s="88"/>
    </row>
    <row r="1108" s="54" customFormat="1" customHeight="1" spans="1:7">
      <c r="A1108" s="81">
        <v>2160699</v>
      </c>
      <c r="B1108" s="81" t="s">
        <v>900</v>
      </c>
      <c r="C1108" s="123"/>
      <c r="D1108" s="123"/>
      <c r="E1108" s="91"/>
      <c r="F1108" s="88"/>
      <c r="G1108" s="88"/>
    </row>
    <row r="1109" s="54" customFormat="1" customHeight="1" spans="1:7">
      <c r="A1109" s="81">
        <v>21699</v>
      </c>
      <c r="B1109" s="121" t="s">
        <v>901</v>
      </c>
      <c r="C1109" s="124"/>
      <c r="D1109" s="124">
        <v>122</v>
      </c>
      <c r="E1109" s="122">
        <f>SUM(E1110:E1111)</f>
        <v>122</v>
      </c>
      <c r="F1109" s="87">
        <f>E1109/D1109</f>
        <v>1</v>
      </c>
      <c r="G1109" s="87">
        <v>0.931297709923664</v>
      </c>
    </row>
    <row r="1110" s="54" customFormat="1" customHeight="1" spans="1:7">
      <c r="A1110" s="81">
        <v>2169901</v>
      </c>
      <c r="B1110" s="81" t="s">
        <v>902</v>
      </c>
      <c r="C1110" s="123"/>
      <c r="D1110" s="123"/>
      <c r="E1110" s="91"/>
      <c r="F1110" s="88"/>
      <c r="G1110" s="88"/>
    </row>
    <row r="1111" s="54" customFormat="1" customHeight="1" spans="1:7">
      <c r="A1111" s="81">
        <v>2169999</v>
      </c>
      <c r="B1111" s="81" t="s">
        <v>903</v>
      </c>
      <c r="C1111" s="123"/>
      <c r="D1111" s="123"/>
      <c r="E1111" s="91">
        <v>122</v>
      </c>
      <c r="F1111" s="88"/>
      <c r="G1111" s="88">
        <v>0.931297709923664</v>
      </c>
    </row>
    <row r="1112" s="54" customFormat="1" customHeight="1" spans="1:7">
      <c r="A1112" s="81">
        <v>217</v>
      </c>
      <c r="B1112" s="121" t="s">
        <v>904</v>
      </c>
      <c r="C1112" s="123"/>
      <c r="D1112" s="123"/>
      <c r="E1112" s="91"/>
      <c r="F1112" s="88"/>
      <c r="G1112" s="88"/>
    </row>
    <row r="1113" s="54" customFormat="1" customHeight="1" spans="1:7">
      <c r="A1113" s="81">
        <v>21701</v>
      </c>
      <c r="B1113" s="121" t="s">
        <v>905</v>
      </c>
      <c r="C1113" s="123"/>
      <c r="D1113" s="123"/>
      <c r="E1113" s="91"/>
      <c r="F1113" s="88"/>
      <c r="G1113" s="88"/>
    </row>
    <row r="1114" s="54" customFormat="1" customHeight="1" spans="1:7">
      <c r="A1114" s="81">
        <v>2170101</v>
      </c>
      <c r="B1114" s="81" t="s">
        <v>81</v>
      </c>
      <c r="C1114" s="123"/>
      <c r="D1114" s="123"/>
      <c r="E1114" s="91"/>
      <c r="F1114" s="88"/>
      <c r="G1114" s="88"/>
    </row>
    <row r="1115" s="54" customFormat="1" customHeight="1" spans="1:7">
      <c r="A1115" s="81">
        <v>2170102</v>
      </c>
      <c r="B1115" s="81" t="s">
        <v>82</v>
      </c>
      <c r="C1115" s="123"/>
      <c r="D1115" s="123"/>
      <c r="E1115" s="91"/>
      <c r="F1115" s="88"/>
      <c r="G1115" s="88"/>
    </row>
    <row r="1116" s="54" customFormat="1" customHeight="1" spans="1:7">
      <c r="A1116" s="81">
        <v>2170103</v>
      </c>
      <c r="B1116" s="81" t="s">
        <v>83</v>
      </c>
      <c r="C1116" s="123"/>
      <c r="D1116" s="123"/>
      <c r="E1116" s="91"/>
      <c r="F1116" s="88"/>
      <c r="G1116" s="88"/>
    </row>
    <row r="1117" s="54" customFormat="1" customHeight="1" spans="1:7">
      <c r="A1117" s="81">
        <v>2170104</v>
      </c>
      <c r="B1117" s="81" t="s">
        <v>906</v>
      </c>
      <c r="C1117" s="123"/>
      <c r="D1117" s="123"/>
      <c r="E1117" s="91"/>
      <c r="F1117" s="88"/>
      <c r="G1117" s="88"/>
    </row>
    <row r="1118" s="54" customFormat="1" customHeight="1" spans="1:7">
      <c r="A1118" s="81">
        <v>2170150</v>
      </c>
      <c r="B1118" s="81" t="s">
        <v>90</v>
      </c>
      <c r="C1118" s="123"/>
      <c r="D1118" s="123"/>
      <c r="E1118" s="91"/>
      <c r="F1118" s="88"/>
      <c r="G1118" s="88"/>
    </row>
    <row r="1119" s="54" customFormat="1" customHeight="1" spans="1:7">
      <c r="A1119" s="81">
        <v>2170199</v>
      </c>
      <c r="B1119" s="81" t="s">
        <v>907</v>
      </c>
      <c r="C1119" s="123"/>
      <c r="D1119" s="123"/>
      <c r="E1119" s="91"/>
      <c r="F1119" s="88"/>
      <c r="G1119" s="88"/>
    </row>
    <row r="1120" s="54" customFormat="1" customHeight="1" spans="1:7">
      <c r="A1120" s="81">
        <v>21702</v>
      </c>
      <c r="B1120" s="121" t="s">
        <v>908</v>
      </c>
      <c r="C1120" s="123"/>
      <c r="D1120" s="123"/>
      <c r="E1120" s="91"/>
      <c r="F1120" s="88"/>
      <c r="G1120" s="88"/>
    </row>
    <row r="1121" s="54" customFormat="1" customHeight="1" spans="1:7">
      <c r="A1121" s="81">
        <v>2170201</v>
      </c>
      <c r="B1121" s="81" t="s">
        <v>909</v>
      </c>
      <c r="C1121" s="123"/>
      <c r="D1121" s="123"/>
      <c r="E1121" s="91"/>
      <c r="F1121" s="88"/>
      <c r="G1121" s="88"/>
    </row>
    <row r="1122" s="54" customFormat="1" customHeight="1" spans="1:7">
      <c r="A1122" s="81">
        <v>2170202</v>
      </c>
      <c r="B1122" s="81" t="s">
        <v>910</v>
      </c>
      <c r="C1122" s="123"/>
      <c r="D1122" s="123"/>
      <c r="E1122" s="91"/>
      <c r="F1122" s="88"/>
      <c r="G1122" s="88"/>
    </row>
    <row r="1123" s="54" customFormat="1" customHeight="1" spans="1:7">
      <c r="A1123" s="81">
        <v>2170203</v>
      </c>
      <c r="B1123" s="81" t="s">
        <v>911</v>
      </c>
      <c r="C1123" s="123"/>
      <c r="D1123" s="123"/>
      <c r="E1123" s="91"/>
      <c r="F1123" s="88"/>
      <c r="G1123" s="88"/>
    </row>
    <row r="1124" s="54" customFormat="1" customHeight="1" spans="1:7">
      <c r="A1124" s="81">
        <v>2170204</v>
      </c>
      <c r="B1124" s="81" t="s">
        <v>912</v>
      </c>
      <c r="C1124" s="123"/>
      <c r="D1124" s="123"/>
      <c r="E1124" s="91"/>
      <c r="F1124" s="88"/>
      <c r="G1124" s="88"/>
    </row>
    <row r="1125" s="54" customFormat="1" customHeight="1" spans="1:7">
      <c r="A1125" s="81">
        <v>2170205</v>
      </c>
      <c r="B1125" s="81" t="s">
        <v>913</v>
      </c>
      <c r="C1125" s="123"/>
      <c r="D1125" s="123"/>
      <c r="E1125" s="91"/>
      <c r="F1125" s="88"/>
      <c r="G1125" s="88"/>
    </row>
    <row r="1126" s="54" customFormat="1" customHeight="1" spans="1:7">
      <c r="A1126" s="81">
        <v>2170206</v>
      </c>
      <c r="B1126" s="81" t="s">
        <v>914</v>
      </c>
      <c r="C1126" s="123"/>
      <c r="D1126" s="123"/>
      <c r="E1126" s="91"/>
      <c r="F1126" s="88"/>
      <c r="G1126" s="88"/>
    </row>
    <row r="1127" s="54" customFormat="1" customHeight="1" spans="1:7">
      <c r="A1127" s="81">
        <v>2170207</v>
      </c>
      <c r="B1127" s="81" t="s">
        <v>915</v>
      </c>
      <c r="C1127" s="123"/>
      <c r="D1127" s="123"/>
      <c r="E1127" s="91"/>
      <c r="F1127" s="88"/>
      <c r="G1127" s="88"/>
    </row>
    <row r="1128" s="54" customFormat="1" customHeight="1" spans="1:7">
      <c r="A1128" s="81">
        <v>2170208</v>
      </c>
      <c r="B1128" s="81" t="s">
        <v>916</v>
      </c>
      <c r="C1128" s="123"/>
      <c r="D1128" s="123"/>
      <c r="E1128" s="91"/>
      <c r="F1128" s="88"/>
      <c r="G1128" s="88"/>
    </row>
    <row r="1129" s="54" customFormat="1" customHeight="1" spans="1:7">
      <c r="A1129" s="81">
        <v>2170299</v>
      </c>
      <c r="B1129" s="81" t="s">
        <v>917</v>
      </c>
      <c r="C1129" s="123"/>
      <c r="D1129" s="123"/>
      <c r="E1129" s="91"/>
      <c r="F1129" s="88"/>
      <c r="G1129" s="88"/>
    </row>
    <row r="1130" s="54" customFormat="1" customHeight="1" spans="1:7">
      <c r="A1130" s="81">
        <v>21703</v>
      </c>
      <c r="B1130" s="121" t="s">
        <v>918</v>
      </c>
      <c r="C1130" s="123"/>
      <c r="D1130" s="123"/>
      <c r="E1130" s="91"/>
      <c r="F1130" s="88"/>
      <c r="G1130" s="88"/>
    </row>
    <row r="1131" s="54" customFormat="1" customHeight="1" spans="1:7">
      <c r="A1131" s="81">
        <v>2170301</v>
      </c>
      <c r="B1131" s="81" t="s">
        <v>919</v>
      </c>
      <c r="C1131" s="123"/>
      <c r="D1131" s="123"/>
      <c r="E1131" s="91"/>
      <c r="F1131" s="88"/>
      <c r="G1131" s="88"/>
    </row>
    <row r="1132" s="54" customFormat="1" customHeight="1" spans="1:7">
      <c r="A1132" s="81">
        <v>2170302</v>
      </c>
      <c r="B1132" s="81" t="s">
        <v>920</v>
      </c>
      <c r="C1132" s="123"/>
      <c r="D1132" s="123"/>
      <c r="E1132" s="91"/>
      <c r="F1132" s="88"/>
      <c r="G1132" s="88"/>
    </row>
    <row r="1133" s="54" customFormat="1" customHeight="1" spans="1:7">
      <c r="A1133" s="81">
        <v>2170303</v>
      </c>
      <c r="B1133" s="81" t="s">
        <v>921</v>
      </c>
      <c r="C1133" s="123"/>
      <c r="D1133" s="123"/>
      <c r="E1133" s="91"/>
      <c r="F1133" s="88"/>
      <c r="G1133" s="88"/>
    </row>
    <row r="1134" s="54" customFormat="1" customHeight="1" spans="1:7">
      <c r="A1134" s="81">
        <v>2170304</v>
      </c>
      <c r="B1134" s="81" t="s">
        <v>922</v>
      </c>
      <c r="C1134" s="123"/>
      <c r="D1134" s="123"/>
      <c r="E1134" s="91"/>
      <c r="F1134" s="88"/>
      <c r="G1134" s="88"/>
    </row>
    <row r="1135" s="54" customFormat="1" customHeight="1" spans="1:7">
      <c r="A1135" s="81">
        <v>2170399</v>
      </c>
      <c r="B1135" s="81" t="s">
        <v>923</v>
      </c>
      <c r="C1135" s="123"/>
      <c r="D1135" s="123"/>
      <c r="E1135" s="91"/>
      <c r="F1135" s="88"/>
      <c r="G1135" s="88"/>
    </row>
    <row r="1136" s="54" customFormat="1" customHeight="1" spans="1:7">
      <c r="A1136" s="81">
        <v>21704</v>
      </c>
      <c r="B1136" s="121" t="s">
        <v>924</v>
      </c>
      <c r="C1136" s="123"/>
      <c r="D1136" s="123"/>
      <c r="E1136" s="91"/>
      <c r="F1136" s="88"/>
      <c r="G1136" s="88"/>
    </row>
    <row r="1137" s="54" customFormat="1" customHeight="1" spans="1:7">
      <c r="A1137" s="81">
        <v>2170401</v>
      </c>
      <c r="B1137" s="81" t="s">
        <v>925</v>
      </c>
      <c r="C1137" s="123"/>
      <c r="D1137" s="123"/>
      <c r="E1137" s="91"/>
      <c r="F1137" s="88"/>
      <c r="G1137" s="88"/>
    </row>
    <row r="1138" s="54" customFormat="1" customHeight="1" spans="1:7">
      <c r="A1138" s="81">
        <v>2170499</v>
      </c>
      <c r="B1138" s="81" t="s">
        <v>926</v>
      </c>
      <c r="C1138" s="123"/>
      <c r="D1138" s="123"/>
      <c r="E1138" s="91"/>
      <c r="F1138" s="88"/>
      <c r="G1138" s="88"/>
    </row>
    <row r="1139" s="54" customFormat="1" customHeight="1" spans="1:7">
      <c r="A1139" s="81">
        <v>21799</v>
      </c>
      <c r="B1139" s="121" t="s">
        <v>927</v>
      </c>
      <c r="C1139" s="123"/>
      <c r="D1139" s="123"/>
      <c r="E1139" s="91"/>
      <c r="F1139" s="88"/>
      <c r="G1139" s="88"/>
    </row>
    <row r="1140" s="54" customFormat="1" customHeight="1" spans="1:7">
      <c r="A1140" s="81">
        <v>2179902</v>
      </c>
      <c r="B1140" s="81" t="s">
        <v>928</v>
      </c>
      <c r="C1140" s="123"/>
      <c r="D1140" s="123"/>
      <c r="E1140" s="91"/>
      <c r="F1140" s="88"/>
      <c r="G1140" s="88"/>
    </row>
    <row r="1141" s="54" customFormat="1" customHeight="1" spans="1:7">
      <c r="A1141" s="81">
        <v>2179999</v>
      </c>
      <c r="B1141" s="81" t="s">
        <v>929</v>
      </c>
      <c r="C1141" s="123"/>
      <c r="D1141" s="123"/>
      <c r="E1141" s="91"/>
      <c r="F1141" s="88"/>
      <c r="G1141" s="88"/>
    </row>
    <row r="1142" s="54" customFormat="1" customHeight="1" spans="1:7">
      <c r="A1142" s="81">
        <v>219</v>
      </c>
      <c r="B1142" s="121" t="s">
        <v>930</v>
      </c>
      <c r="C1142" s="123"/>
      <c r="D1142" s="123"/>
      <c r="E1142" s="91"/>
      <c r="F1142" s="88"/>
      <c r="G1142" s="88"/>
    </row>
    <row r="1143" s="54" customFormat="1" customHeight="1" spans="1:7">
      <c r="A1143" s="81">
        <v>21901</v>
      </c>
      <c r="B1143" s="121" t="s">
        <v>931</v>
      </c>
      <c r="C1143" s="123"/>
      <c r="D1143" s="123"/>
      <c r="E1143" s="91"/>
      <c r="F1143" s="88"/>
      <c r="G1143" s="88"/>
    </row>
    <row r="1144" s="54" customFormat="1" customHeight="1" spans="1:7">
      <c r="A1144" s="81">
        <v>21902</v>
      </c>
      <c r="B1144" s="121" t="s">
        <v>932</v>
      </c>
      <c r="C1144" s="123"/>
      <c r="D1144" s="123"/>
      <c r="E1144" s="91"/>
      <c r="F1144" s="88"/>
      <c r="G1144" s="88"/>
    </row>
    <row r="1145" s="54" customFormat="1" customHeight="1" spans="1:7">
      <c r="A1145" s="81">
        <v>21903</v>
      </c>
      <c r="B1145" s="121" t="s">
        <v>933</v>
      </c>
      <c r="C1145" s="123"/>
      <c r="D1145" s="123"/>
      <c r="E1145" s="91"/>
      <c r="F1145" s="88"/>
      <c r="G1145" s="88"/>
    </row>
    <row r="1146" s="54" customFormat="1" customHeight="1" spans="1:7">
      <c r="A1146" s="81">
        <v>21904</v>
      </c>
      <c r="B1146" s="121" t="s">
        <v>934</v>
      </c>
      <c r="C1146" s="123"/>
      <c r="D1146" s="123"/>
      <c r="E1146" s="91"/>
      <c r="F1146" s="88"/>
      <c r="G1146" s="88"/>
    </row>
    <row r="1147" s="54" customFormat="1" customHeight="1" spans="1:7">
      <c r="A1147" s="81">
        <v>21905</v>
      </c>
      <c r="B1147" s="121" t="s">
        <v>935</v>
      </c>
      <c r="C1147" s="123"/>
      <c r="D1147" s="123"/>
      <c r="E1147" s="91"/>
      <c r="F1147" s="88"/>
      <c r="G1147" s="88"/>
    </row>
    <row r="1148" s="54" customFormat="1" customHeight="1" spans="1:7">
      <c r="A1148" s="81">
        <v>21906</v>
      </c>
      <c r="B1148" s="121" t="s">
        <v>717</v>
      </c>
      <c r="C1148" s="123"/>
      <c r="D1148" s="123"/>
      <c r="E1148" s="91"/>
      <c r="F1148" s="88"/>
      <c r="G1148" s="88"/>
    </row>
    <row r="1149" s="54" customFormat="1" customHeight="1" spans="1:7">
      <c r="A1149" s="81">
        <v>21907</v>
      </c>
      <c r="B1149" s="121" t="s">
        <v>936</v>
      </c>
      <c r="C1149" s="123"/>
      <c r="D1149" s="123"/>
      <c r="E1149" s="91"/>
      <c r="F1149" s="88"/>
      <c r="G1149" s="88"/>
    </row>
    <row r="1150" s="54" customFormat="1" customHeight="1" spans="1:7">
      <c r="A1150" s="81">
        <v>21908</v>
      </c>
      <c r="B1150" s="121" t="s">
        <v>937</v>
      </c>
      <c r="C1150" s="123"/>
      <c r="D1150" s="123"/>
      <c r="E1150" s="91"/>
      <c r="F1150" s="88"/>
      <c r="G1150" s="88"/>
    </row>
    <row r="1151" s="54" customFormat="1" customHeight="1" spans="1:7">
      <c r="A1151" s="81">
        <v>21999</v>
      </c>
      <c r="B1151" s="121" t="s">
        <v>938</v>
      </c>
      <c r="C1151" s="123"/>
      <c r="D1151" s="123"/>
      <c r="E1151" s="91"/>
      <c r="F1151" s="88"/>
      <c r="G1151" s="88"/>
    </row>
    <row r="1152" s="54" customFormat="1" customHeight="1" spans="1:7">
      <c r="A1152" s="81">
        <v>220</v>
      </c>
      <c r="B1152" s="121" t="s">
        <v>939</v>
      </c>
      <c r="C1152" s="146">
        <f>SUM(C1153,C1180,C1195)</f>
        <v>1127</v>
      </c>
      <c r="D1152" s="146">
        <f>SUM(D1153,D1180,D1195)</f>
        <v>1255</v>
      </c>
      <c r="E1152" s="122">
        <f>SUM(E1153,E1180,E1195)</f>
        <v>728</v>
      </c>
      <c r="F1152" s="87">
        <f>E1152/D1152</f>
        <v>0.5800796812749</v>
      </c>
      <c r="G1152" s="87">
        <v>0.587096774193548</v>
      </c>
    </row>
    <row r="1153" s="54" customFormat="1" customHeight="1" spans="1:7">
      <c r="A1153" s="81">
        <v>22001</v>
      </c>
      <c r="B1153" s="121" t="s">
        <v>940</v>
      </c>
      <c r="C1153" s="124">
        <v>1127</v>
      </c>
      <c r="D1153" s="124">
        <v>1255</v>
      </c>
      <c r="E1153" s="122">
        <f>SUM(E1154:E1179)</f>
        <v>728</v>
      </c>
      <c r="F1153" s="87">
        <f>E1153/D1153</f>
        <v>0.5800796812749</v>
      </c>
      <c r="G1153" s="87">
        <v>0.587096774193548</v>
      </c>
    </row>
    <row r="1154" s="54" customFormat="1" customHeight="1" spans="1:7">
      <c r="A1154" s="81">
        <v>2200101</v>
      </c>
      <c r="B1154" s="81" t="s">
        <v>81</v>
      </c>
      <c r="C1154" s="123"/>
      <c r="D1154" s="123"/>
      <c r="E1154" s="91">
        <v>86</v>
      </c>
      <c r="F1154" s="88"/>
      <c r="G1154" s="88">
        <v>1.22857142857143</v>
      </c>
    </row>
    <row r="1155" s="54" customFormat="1" customHeight="1" spans="1:7">
      <c r="A1155" s="81">
        <v>2200102</v>
      </c>
      <c r="B1155" s="81" t="s">
        <v>82</v>
      </c>
      <c r="C1155" s="123"/>
      <c r="D1155" s="123"/>
      <c r="E1155" s="91">
        <v>82</v>
      </c>
      <c r="F1155" s="88"/>
      <c r="G1155" s="88">
        <v>1.6078431372549</v>
      </c>
    </row>
    <row r="1156" s="54" customFormat="1" customHeight="1" spans="1:7">
      <c r="A1156" s="81">
        <v>2200103</v>
      </c>
      <c r="B1156" s="81" t="s">
        <v>83</v>
      </c>
      <c r="C1156" s="123"/>
      <c r="D1156" s="123"/>
      <c r="E1156" s="91"/>
      <c r="F1156" s="88"/>
      <c r="G1156" s="88"/>
    </row>
    <row r="1157" s="54" customFormat="1" customHeight="1" spans="1:7">
      <c r="A1157" s="81">
        <v>2200104</v>
      </c>
      <c r="B1157" s="81" t="s">
        <v>941</v>
      </c>
      <c r="C1157" s="123"/>
      <c r="D1157" s="123"/>
      <c r="E1157" s="91"/>
      <c r="F1157" s="88"/>
      <c r="G1157" s="88"/>
    </row>
    <row r="1158" s="54" customFormat="1" customHeight="1" spans="1:7">
      <c r="A1158" s="81">
        <v>2200106</v>
      </c>
      <c r="B1158" s="81" t="s">
        <v>942</v>
      </c>
      <c r="C1158" s="123"/>
      <c r="D1158" s="123"/>
      <c r="E1158" s="91">
        <v>255</v>
      </c>
      <c r="F1158" s="88"/>
      <c r="G1158" s="88">
        <v>2.3394495412844</v>
      </c>
    </row>
    <row r="1159" s="54" customFormat="1" customHeight="1" spans="1:7">
      <c r="A1159" s="81">
        <v>2200107</v>
      </c>
      <c r="B1159" s="81" t="s">
        <v>943</v>
      </c>
      <c r="C1159" s="123"/>
      <c r="D1159" s="123"/>
      <c r="E1159" s="91"/>
      <c r="F1159" s="88"/>
      <c r="G1159" s="88"/>
    </row>
    <row r="1160" s="54" customFormat="1" customHeight="1" spans="1:7">
      <c r="A1160" s="81">
        <v>2200108</v>
      </c>
      <c r="B1160" s="81" t="s">
        <v>944</v>
      </c>
      <c r="C1160" s="123"/>
      <c r="D1160" s="123"/>
      <c r="E1160" s="91"/>
      <c r="F1160" s="88"/>
      <c r="G1160" s="88"/>
    </row>
    <row r="1161" s="54" customFormat="1" customHeight="1" spans="1:7">
      <c r="A1161" s="81">
        <v>2200109</v>
      </c>
      <c r="B1161" s="81" t="s">
        <v>945</v>
      </c>
      <c r="C1161" s="123"/>
      <c r="D1161" s="123"/>
      <c r="E1161" s="91"/>
      <c r="F1161" s="88"/>
      <c r="G1161" s="88"/>
    </row>
    <row r="1162" s="54" customFormat="1" customHeight="1" spans="1:7">
      <c r="A1162" s="81">
        <v>2200112</v>
      </c>
      <c r="B1162" s="81" t="s">
        <v>946</v>
      </c>
      <c r="C1162" s="123"/>
      <c r="D1162" s="123"/>
      <c r="E1162" s="91"/>
      <c r="F1162" s="88"/>
      <c r="G1162" s="88"/>
    </row>
    <row r="1163" s="54" customFormat="1" customHeight="1" spans="1:7">
      <c r="A1163" s="81">
        <v>2200113</v>
      </c>
      <c r="B1163" s="81" t="s">
        <v>947</v>
      </c>
      <c r="C1163" s="123"/>
      <c r="D1163" s="123"/>
      <c r="E1163" s="91"/>
      <c r="F1163" s="88"/>
      <c r="G1163" s="88"/>
    </row>
    <row r="1164" s="54" customFormat="1" customHeight="1" spans="1:7">
      <c r="A1164" s="81">
        <v>2200114</v>
      </c>
      <c r="B1164" s="81" t="s">
        <v>948</v>
      </c>
      <c r="C1164" s="123"/>
      <c r="D1164" s="123"/>
      <c r="E1164" s="91"/>
      <c r="F1164" s="88"/>
      <c r="G1164" s="88"/>
    </row>
    <row r="1165" s="54" customFormat="1" customHeight="1" spans="1:7">
      <c r="A1165" s="81">
        <v>2200115</v>
      </c>
      <c r="B1165" s="81" t="s">
        <v>949</v>
      </c>
      <c r="C1165" s="123"/>
      <c r="D1165" s="123"/>
      <c r="E1165" s="91"/>
      <c r="F1165" s="88"/>
      <c r="G1165" s="88"/>
    </row>
    <row r="1166" s="54" customFormat="1" customHeight="1" spans="1:7">
      <c r="A1166" s="81">
        <v>2200116</v>
      </c>
      <c r="B1166" s="81" t="s">
        <v>950</v>
      </c>
      <c r="C1166" s="123"/>
      <c r="D1166" s="123"/>
      <c r="E1166" s="91"/>
      <c r="F1166" s="88"/>
      <c r="G1166" s="88"/>
    </row>
    <row r="1167" s="54" customFormat="1" customHeight="1" spans="1:7">
      <c r="A1167" s="81">
        <v>2200119</v>
      </c>
      <c r="B1167" s="81" t="s">
        <v>951</v>
      </c>
      <c r="C1167" s="123"/>
      <c r="D1167" s="123"/>
      <c r="E1167" s="91"/>
      <c r="F1167" s="88"/>
      <c r="G1167" s="88"/>
    </row>
    <row r="1168" s="54" customFormat="1" customHeight="1" spans="1:7">
      <c r="A1168" s="81">
        <v>2200120</v>
      </c>
      <c r="B1168" s="81" t="s">
        <v>952</v>
      </c>
      <c r="C1168" s="123"/>
      <c r="D1168" s="123"/>
      <c r="E1168" s="91"/>
      <c r="F1168" s="88"/>
      <c r="G1168" s="88"/>
    </row>
    <row r="1169" s="54" customFormat="1" customHeight="1" spans="1:7">
      <c r="A1169" s="81">
        <v>2200121</v>
      </c>
      <c r="B1169" s="81" t="s">
        <v>953</v>
      </c>
      <c r="C1169" s="123"/>
      <c r="D1169" s="123"/>
      <c r="E1169" s="91"/>
      <c r="F1169" s="88"/>
      <c r="G1169" s="88"/>
    </row>
    <row r="1170" s="54" customFormat="1" customHeight="1" spans="1:7">
      <c r="A1170" s="81">
        <v>2200122</v>
      </c>
      <c r="B1170" s="81" t="s">
        <v>954</v>
      </c>
      <c r="C1170" s="123"/>
      <c r="D1170" s="123"/>
      <c r="E1170" s="91"/>
      <c r="F1170" s="88"/>
      <c r="G1170" s="88"/>
    </row>
    <row r="1171" s="54" customFormat="1" customHeight="1" spans="1:7">
      <c r="A1171" s="81">
        <v>2200123</v>
      </c>
      <c r="B1171" s="81" t="s">
        <v>955</v>
      </c>
      <c r="C1171" s="123"/>
      <c r="D1171" s="123"/>
      <c r="E1171" s="91"/>
      <c r="F1171" s="88"/>
      <c r="G1171" s="88"/>
    </row>
    <row r="1172" s="54" customFormat="1" customHeight="1" spans="1:7">
      <c r="A1172" s="81">
        <v>2200124</v>
      </c>
      <c r="B1172" s="81" t="s">
        <v>956</v>
      </c>
      <c r="C1172" s="123"/>
      <c r="D1172" s="123"/>
      <c r="E1172" s="91"/>
      <c r="F1172" s="88"/>
      <c r="G1172" s="88"/>
    </row>
    <row r="1173" s="54" customFormat="1" customHeight="1" spans="1:7">
      <c r="A1173" s="81">
        <v>2200125</v>
      </c>
      <c r="B1173" s="81" t="s">
        <v>957</v>
      </c>
      <c r="C1173" s="123"/>
      <c r="D1173" s="123"/>
      <c r="E1173" s="91"/>
      <c r="F1173" s="88"/>
      <c r="G1173" s="88"/>
    </row>
    <row r="1174" s="54" customFormat="1" customHeight="1" spans="1:7">
      <c r="A1174" s="81">
        <v>2200126</v>
      </c>
      <c r="B1174" s="81" t="s">
        <v>958</v>
      </c>
      <c r="C1174" s="123"/>
      <c r="D1174" s="123"/>
      <c r="E1174" s="91"/>
      <c r="F1174" s="88"/>
      <c r="G1174" s="88"/>
    </row>
    <row r="1175" s="54" customFormat="1" customHeight="1" spans="1:7">
      <c r="A1175" s="81">
        <v>2200127</v>
      </c>
      <c r="B1175" s="81" t="s">
        <v>959</v>
      </c>
      <c r="C1175" s="123"/>
      <c r="D1175" s="123"/>
      <c r="E1175" s="91"/>
      <c r="F1175" s="88"/>
      <c r="G1175" s="88"/>
    </row>
    <row r="1176" s="54" customFormat="1" customHeight="1" spans="1:7">
      <c r="A1176" s="81">
        <v>2200128</v>
      </c>
      <c r="B1176" s="81" t="s">
        <v>960</v>
      </c>
      <c r="C1176" s="123"/>
      <c r="D1176" s="123"/>
      <c r="E1176" s="91"/>
      <c r="F1176" s="88"/>
      <c r="G1176" s="88"/>
    </row>
    <row r="1177" s="54" customFormat="1" customHeight="1" spans="1:7">
      <c r="A1177" s="81">
        <v>2200129</v>
      </c>
      <c r="B1177" s="81" t="s">
        <v>961</v>
      </c>
      <c r="C1177" s="123"/>
      <c r="D1177" s="123"/>
      <c r="E1177" s="91"/>
      <c r="F1177" s="88"/>
      <c r="G1177" s="88"/>
    </row>
    <row r="1178" s="54" customFormat="1" customHeight="1" spans="1:7">
      <c r="A1178" s="81">
        <v>2200150</v>
      </c>
      <c r="B1178" s="81" t="s">
        <v>90</v>
      </c>
      <c r="C1178" s="123"/>
      <c r="D1178" s="123"/>
      <c r="E1178" s="91">
        <v>12</v>
      </c>
      <c r="F1178" s="88"/>
      <c r="G1178" s="88">
        <v>1.09090909090909</v>
      </c>
    </row>
    <row r="1179" s="54" customFormat="1" customHeight="1" spans="1:7">
      <c r="A1179" s="81">
        <v>2200199</v>
      </c>
      <c r="B1179" s="81" t="s">
        <v>962</v>
      </c>
      <c r="C1179" s="123"/>
      <c r="D1179" s="123"/>
      <c r="E1179" s="91">
        <v>293</v>
      </c>
      <c r="F1179" s="88"/>
      <c r="G1179" s="88">
        <v>0.293293293293293</v>
      </c>
    </row>
    <row r="1180" s="54" customFormat="1" customHeight="1" spans="1:7">
      <c r="A1180" s="81">
        <v>22005</v>
      </c>
      <c r="B1180" s="121" t="s">
        <v>963</v>
      </c>
      <c r="C1180" s="123"/>
      <c r="D1180" s="123"/>
      <c r="E1180" s="91"/>
      <c r="F1180" s="88"/>
      <c r="G1180" s="88"/>
    </row>
    <row r="1181" s="54" customFormat="1" customHeight="1" spans="1:7">
      <c r="A1181" s="81">
        <v>2200501</v>
      </c>
      <c r="B1181" s="81" t="s">
        <v>81</v>
      </c>
      <c r="C1181" s="123"/>
      <c r="D1181" s="123"/>
      <c r="E1181" s="91"/>
      <c r="F1181" s="88"/>
      <c r="G1181" s="88"/>
    </row>
    <row r="1182" s="54" customFormat="1" customHeight="1" spans="1:7">
      <c r="A1182" s="81">
        <v>2200502</v>
      </c>
      <c r="B1182" s="81" t="s">
        <v>82</v>
      </c>
      <c r="C1182" s="123"/>
      <c r="D1182" s="123"/>
      <c r="E1182" s="91"/>
      <c r="F1182" s="88"/>
      <c r="G1182" s="88"/>
    </row>
    <row r="1183" s="54" customFormat="1" customHeight="1" spans="1:7">
      <c r="A1183" s="81">
        <v>2200503</v>
      </c>
      <c r="B1183" s="81" t="s">
        <v>83</v>
      </c>
      <c r="C1183" s="123"/>
      <c r="D1183" s="123"/>
      <c r="E1183" s="91"/>
      <c r="F1183" s="88"/>
      <c r="G1183" s="88"/>
    </row>
    <row r="1184" s="54" customFormat="1" customHeight="1" spans="1:7">
      <c r="A1184" s="81">
        <v>2200504</v>
      </c>
      <c r="B1184" s="81" t="s">
        <v>964</v>
      </c>
      <c r="C1184" s="123"/>
      <c r="D1184" s="123"/>
      <c r="E1184" s="91"/>
      <c r="F1184" s="88"/>
      <c r="G1184" s="88"/>
    </row>
    <row r="1185" s="54" customFormat="1" customHeight="1" spans="1:7">
      <c r="A1185" s="81">
        <v>2200506</v>
      </c>
      <c r="B1185" s="81" t="s">
        <v>965</v>
      </c>
      <c r="C1185" s="123"/>
      <c r="D1185" s="123"/>
      <c r="E1185" s="91"/>
      <c r="F1185" s="88"/>
      <c r="G1185" s="88"/>
    </row>
    <row r="1186" s="54" customFormat="1" customHeight="1" spans="1:7">
      <c r="A1186" s="81">
        <v>2200507</v>
      </c>
      <c r="B1186" s="81" t="s">
        <v>966</v>
      </c>
      <c r="C1186" s="123"/>
      <c r="D1186" s="123"/>
      <c r="E1186" s="91"/>
      <c r="F1186" s="88"/>
      <c r="G1186" s="88"/>
    </row>
    <row r="1187" s="54" customFormat="1" customHeight="1" spans="1:7">
      <c r="A1187" s="81">
        <v>2200508</v>
      </c>
      <c r="B1187" s="81" t="s">
        <v>967</v>
      </c>
      <c r="C1187" s="123"/>
      <c r="D1187" s="123"/>
      <c r="E1187" s="91"/>
      <c r="F1187" s="88"/>
      <c r="G1187" s="88"/>
    </row>
    <row r="1188" s="54" customFormat="1" customHeight="1" spans="1:7">
      <c r="A1188" s="81">
        <v>2200509</v>
      </c>
      <c r="B1188" s="81" t="s">
        <v>968</v>
      </c>
      <c r="C1188" s="123"/>
      <c r="D1188" s="123"/>
      <c r="E1188" s="91"/>
      <c r="F1188" s="88"/>
      <c r="G1188" s="88"/>
    </row>
    <row r="1189" s="54" customFormat="1" customHeight="1" spans="1:7">
      <c r="A1189" s="81">
        <v>2200510</v>
      </c>
      <c r="B1189" s="81" t="s">
        <v>969</v>
      </c>
      <c r="C1189" s="123"/>
      <c r="D1189" s="123"/>
      <c r="E1189" s="91"/>
      <c r="F1189" s="88"/>
      <c r="G1189" s="88"/>
    </row>
    <row r="1190" s="54" customFormat="1" customHeight="1" spans="1:7">
      <c r="A1190" s="81">
        <v>2200511</v>
      </c>
      <c r="B1190" s="81" t="s">
        <v>970</v>
      </c>
      <c r="C1190" s="123"/>
      <c r="D1190" s="123"/>
      <c r="E1190" s="91"/>
      <c r="F1190" s="88"/>
      <c r="G1190" s="88"/>
    </row>
    <row r="1191" s="54" customFormat="1" customHeight="1" spans="1:7">
      <c r="A1191" s="81">
        <v>2200512</v>
      </c>
      <c r="B1191" s="81" t="s">
        <v>971</v>
      </c>
      <c r="C1191" s="123"/>
      <c r="D1191" s="123"/>
      <c r="E1191" s="91"/>
      <c r="F1191" s="88"/>
      <c r="G1191" s="88"/>
    </row>
    <row r="1192" s="54" customFormat="1" customHeight="1" spans="1:7">
      <c r="A1192" s="81">
        <v>2200513</v>
      </c>
      <c r="B1192" s="81" t="s">
        <v>972</v>
      </c>
      <c r="C1192" s="123"/>
      <c r="D1192" s="123"/>
      <c r="E1192" s="91"/>
      <c r="F1192" s="88"/>
      <c r="G1192" s="88"/>
    </row>
    <row r="1193" s="54" customFormat="1" customHeight="1" spans="1:7">
      <c r="A1193" s="81">
        <v>2200514</v>
      </c>
      <c r="B1193" s="81" t="s">
        <v>973</v>
      </c>
      <c r="C1193" s="123"/>
      <c r="D1193" s="123"/>
      <c r="E1193" s="91"/>
      <c r="F1193" s="88"/>
      <c r="G1193" s="88"/>
    </row>
    <row r="1194" s="54" customFormat="1" customHeight="1" spans="1:7">
      <c r="A1194" s="81">
        <v>2200599</v>
      </c>
      <c r="B1194" s="81" t="s">
        <v>974</v>
      </c>
      <c r="C1194" s="123"/>
      <c r="D1194" s="123"/>
      <c r="E1194" s="91"/>
      <c r="F1194" s="88"/>
      <c r="G1194" s="88"/>
    </row>
    <row r="1195" s="54" customFormat="1" customHeight="1" spans="1:7">
      <c r="A1195" s="81">
        <v>22099</v>
      </c>
      <c r="B1195" s="121" t="s">
        <v>975</v>
      </c>
      <c r="C1195" s="123"/>
      <c r="D1195" s="123"/>
      <c r="E1195" s="91"/>
      <c r="F1195" s="88"/>
      <c r="G1195" s="88"/>
    </row>
    <row r="1196" s="54" customFormat="1" customHeight="1" spans="1:7">
      <c r="A1196" s="81">
        <v>2209999</v>
      </c>
      <c r="B1196" s="81" t="s">
        <v>976</v>
      </c>
      <c r="C1196" s="123"/>
      <c r="D1196" s="123"/>
      <c r="E1196" s="91"/>
      <c r="F1196" s="88"/>
      <c r="G1196" s="88"/>
    </row>
    <row r="1197" s="54" customFormat="1" customHeight="1" spans="1:7">
      <c r="A1197" s="81">
        <v>221</v>
      </c>
      <c r="B1197" s="121" t="s">
        <v>977</v>
      </c>
      <c r="C1197" s="146">
        <f>SUM(C1198,C1208,C1212)</f>
        <v>11383</v>
      </c>
      <c r="D1197" s="146">
        <f>SUM(D1198,D1208,D1212)</f>
        <v>14199</v>
      </c>
      <c r="E1197" s="122">
        <f>SUM(E1198,E1208,E1212)</f>
        <v>12188</v>
      </c>
      <c r="F1197" s="87">
        <f>E1197/D1197</f>
        <v>0.858370307768153</v>
      </c>
      <c r="G1197" s="87">
        <v>0.80115690527838</v>
      </c>
    </row>
    <row r="1198" s="54" customFormat="1" customHeight="1" spans="1:7">
      <c r="A1198" s="81">
        <v>22101</v>
      </c>
      <c r="B1198" s="121" t="s">
        <v>978</v>
      </c>
      <c r="C1198" s="124">
        <v>3734</v>
      </c>
      <c r="D1198" s="124">
        <v>6938</v>
      </c>
      <c r="E1198" s="122">
        <f>SUM(E1199:E1207)</f>
        <v>6126</v>
      </c>
      <c r="F1198" s="87">
        <f>E1198/D1198</f>
        <v>0.882963390025944</v>
      </c>
      <c r="G1198" s="87">
        <v>0.759295984134854</v>
      </c>
    </row>
    <row r="1199" s="54" customFormat="1" customHeight="1" spans="1:7">
      <c r="A1199" s="81">
        <v>2210102</v>
      </c>
      <c r="B1199" s="81" t="s">
        <v>979</v>
      </c>
      <c r="C1199" s="123"/>
      <c r="D1199" s="123"/>
      <c r="E1199" s="91"/>
      <c r="F1199" s="88"/>
      <c r="G1199" s="88"/>
    </row>
    <row r="1200" s="54" customFormat="1" customHeight="1" spans="1:7">
      <c r="A1200" s="81">
        <v>2210103</v>
      </c>
      <c r="B1200" s="81" t="s">
        <v>980</v>
      </c>
      <c r="C1200" s="123"/>
      <c r="D1200" s="123"/>
      <c r="E1200" s="91">
        <v>1010</v>
      </c>
      <c r="F1200" s="88"/>
      <c r="G1200" s="88">
        <v>0.379129129129129</v>
      </c>
    </row>
    <row r="1201" s="54" customFormat="1" customHeight="1" spans="1:8">
      <c r="A1201" s="81">
        <v>2210104</v>
      </c>
      <c r="B1201" s="81" t="s">
        <v>981</v>
      </c>
      <c r="C1201" s="123"/>
      <c r="D1201" s="123"/>
      <c r="E1201" s="91"/>
      <c r="F1201" s="88"/>
      <c r="G1201" s="88"/>
      <c r="H1201" s="54">
        <v>2210111</v>
      </c>
    </row>
    <row r="1202" s="54" customFormat="1" customHeight="1" spans="1:8">
      <c r="A1202" s="81">
        <v>2210105</v>
      </c>
      <c r="B1202" s="81" t="s">
        <v>982</v>
      </c>
      <c r="C1202" s="123"/>
      <c r="D1202" s="123"/>
      <c r="E1202" s="91">
        <v>485</v>
      </c>
      <c r="F1202" s="88"/>
      <c r="G1202" s="88">
        <v>5.32967032967033</v>
      </c>
      <c r="H1202" s="54">
        <v>2210108</v>
      </c>
    </row>
    <row r="1203" s="54" customFormat="1" customHeight="1" spans="1:7">
      <c r="A1203" s="81">
        <v>2210108</v>
      </c>
      <c r="B1203" s="81" t="s">
        <v>983</v>
      </c>
      <c r="C1203" s="123"/>
      <c r="D1203" s="123"/>
      <c r="E1203" s="91">
        <v>4184</v>
      </c>
      <c r="F1203" s="88"/>
      <c r="G1203" s="88">
        <v>0.84868154158215</v>
      </c>
    </row>
    <row r="1204" s="54" customFormat="1" customHeight="1" spans="1:8">
      <c r="A1204" s="81">
        <v>2210111</v>
      </c>
      <c r="B1204" s="81" t="s">
        <v>984</v>
      </c>
      <c r="C1204" s="123"/>
      <c r="D1204" s="123"/>
      <c r="E1204" s="91">
        <v>232</v>
      </c>
      <c r="F1204" s="88"/>
      <c r="G1204" s="88">
        <v>1.08411214953271</v>
      </c>
      <c r="H1204" s="54">
        <v>2210199</v>
      </c>
    </row>
    <row r="1205" s="54" customFormat="1" customHeight="1" spans="1:7">
      <c r="A1205" s="81">
        <v>2210112</v>
      </c>
      <c r="B1205" s="81" t="s">
        <v>985</v>
      </c>
      <c r="C1205" s="123"/>
      <c r="D1205" s="123"/>
      <c r="E1205" s="91"/>
      <c r="F1205" s="88"/>
      <c r="G1205" s="88"/>
    </row>
    <row r="1206" s="54" customFormat="1" customHeight="1" spans="1:7">
      <c r="A1206" s="81">
        <v>2210113</v>
      </c>
      <c r="B1206" s="81" t="s">
        <v>986</v>
      </c>
      <c r="C1206" s="123"/>
      <c r="D1206" s="123"/>
      <c r="E1206" s="91"/>
      <c r="F1206" s="88"/>
      <c r="G1206" s="88"/>
    </row>
    <row r="1207" s="54" customFormat="1" customHeight="1" spans="1:7">
      <c r="A1207" s="81">
        <v>2210199</v>
      </c>
      <c r="B1207" s="81" t="s">
        <v>987</v>
      </c>
      <c r="C1207" s="123"/>
      <c r="D1207" s="123"/>
      <c r="E1207" s="91">
        <v>215</v>
      </c>
      <c r="F1207" s="88"/>
      <c r="G1207" s="88">
        <v>1.27218934911243</v>
      </c>
    </row>
    <row r="1208" s="54" customFormat="1" customHeight="1" spans="1:7">
      <c r="A1208" s="81">
        <v>22102</v>
      </c>
      <c r="B1208" s="121" t="s">
        <v>988</v>
      </c>
      <c r="C1208" s="124">
        <v>6258</v>
      </c>
      <c r="D1208" s="124">
        <v>5872</v>
      </c>
      <c r="E1208" s="122">
        <f>SUM(E1209:E1211)</f>
        <v>5863</v>
      </c>
      <c r="F1208" s="87">
        <f>E1208/D1208</f>
        <v>0.998467302452316</v>
      </c>
      <c r="G1208" s="87">
        <v>1.03440366972477</v>
      </c>
    </row>
    <row r="1209" s="54" customFormat="1" customHeight="1" spans="1:7">
      <c r="A1209" s="81">
        <v>2210201</v>
      </c>
      <c r="B1209" s="81" t="s">
        <v>989</v>
      </c>
      <c r="C1209" s="123"/>
      <c r="D1209" s="123"/>
      <c r="E1209" s="91">
        <v>4236</v>
      </c>
      <c r="F1209" s="88"/>
      <c r="G1209" s="88">
        <v>1.0387444825895</v>
      </c>
    </row>
    <row r="1210" s="54" customFormat="1" customHeight="1" spans="1:7">
      <c r="A1210" s="81">
        <v>2210202</v>
      </c>
      <c r="B1210" s="81" t="s">
        <v>990</v>
      </c>
      <c r="C1210" s="123"/>
      <c r="D1210" s="123"/>
      <c r="E1210" s="91"/>
      <c r="F1210" s="88"/>
      <c r="G1210" s="88"/>
    </row>
    <row r="1211" s="54" customFormat="1" customHeight="1" spans="1:7">
      <c r="A1211" s="81">
        <v>2210203</v>
      </c>
      <c r="B1211" s="81" t="s">
        <v>991</v>
      </c>
      <c r="C1211" s="123"/>
      <c r="D1211" s="123"/>
      <c r="E1211" s="91">
        <v>1627</v>
      </c>
      <c r="F1211" s="88"/>
      <c r="G1211" s="88">
        <v>1.02327044025157</v>
      </c>
    </row>
    <row r="1212" s="54" customFormat="1" customHeight="1" spans="1:7">
      <c r="A1212" s="81">
        <v>22103</v>
      </c>
      <c r="B1212" s="121" t="s">
        <v>992</v>
      </c>
      <c r="C1212" s="124">
        <v>1391</v>
      </c>
      <c r="D1212" s="124">
        <v>1389</v>
      </c>
      <c r="E1212" s="122">
        <f>SUM(E1213:E1215)</f>
        <v>199</v>
      </c>
      <c r="F1212" s="87">
        <f t="shared" ref="F1212:F1217" si="8">E1212/D1212</f>
        <v>0.143268538516919</v>
      </c>
      <c r="G1212" s="87">
        <v>0.134732566012187</v>
      </c>
    </row>
    <row r="1213" s="54" customFormat="1" customHeight="1" spans="1:7">
      <c r="A1213" s="81">
        <v>2210301</v>
      </c>
      <c r="B1213" s="81" t="s">
        <v>993</v>
      </c>
      <c r="C1213" s="123"/>
      <c r="D1213" s="123"/>
      <c r="E1213" s="91"/>
      <c r="F1213" s="88"/>
      <c r="G1213" s="88"/>
    </row>
    <row r="1214" s="54" customFormat="1" customHeight="1" spans="1:7">
      <c r="A1214" s="81">
        <v>2210302</v>
      </c>
      <c r="B1214" s="81" t="s">
        <v>994</v>
      </c>
      <c r="C1214" s="123"/>
      <c r="D1214" s="123"/>
      <c r="E1214" s="91"/>
      <c r="F1214" s="88"/>
      <c r="G1214" s="88"/>
    </row>
    <row r="1215" s="54" customFormat="1" customHeight="1" spans="1:7">
      <c r="A1215" s="81">
        <v>2210399</v>
      </c>
      <c r="B1215" s="81" t="s">
        <v>995</v>
      </c>
      <c r="C1215" s="123"/>
      <c r="D1215" s="123"/>
      <c r="E1215" s="91">
        <v>199</v>
      </c>
      <c r="F1215" s="88"/>
      <c r="G1215" s="88">
        <v>0.134732566012187</v>
      </c>
    </row>
    <row r="1216" s="54" customFormat="1" customHeight="1" spans="1:7">
      <c r="A1216" s="81">
        <v>222</v>
      </c>
      <c r="B1216" s="121" t="s">
        <v>996</v>
      </c>
      <c r="C1216" s="146">
        <f>SUM(C1217,C1235,C1242,C1248)</f>
        <v>4</v>
      </c>
      <c r="D1216" s="146">
        <f>SUM(D1217,D1235,D1242,D1248)</f>
        <v>4</v>
      </c>
      <c r="E1216" s="122">
        <f>SUM(E1217,E1235,E1242,E1248)</f>
        <v>3</v>
      </c>
      <c r="F1216" s="87">
        <f t="shared" si="8"/>
        <v>0.75</v>
      </c>
      <c r="G1216" s="87">
        <v>1</v>
      </c>
    </row>
    <row r="1217" s="54" customFormat="1" customHeight="1" spans="1:7">
      <c r="A1217" s="81">
        <v>22201</v>
      </c>
      <c r="B1217" s="121" t="s">
        <v>997</v>
      </c>
      <c r="C1217" s="124">
        <v>4</v>
      </c>
      <c r="D1217" s="124">
        <v>4</v>
      </c>
      <c r="E1217" s="122">
        <f>SUM(E1218:E1234)</f>
        <v>3</v>
      </c>
      <c r="F1217" s="87">
        <f t="shared" si="8"/>
        <v>0.75</v>
      </c>
      <c r="G1217" s="87">
        <v>1</v>
      </c>
    </row>
    <row r="1218" s="54" customFormat="1" customHeight="1" spans="1:7">
      <c r="A1218" s="81">
        <v>2220101</v>
      </c>
      <c r="B1218" s="81" t="s">
        <v>81</v>
      </c>
      <c r="C1218" s="123"/>
      <c r="D1218" s="123"/>
      <c r="E1218" s="91">
        <v>3</v>
      </c>
      <c r="F1218" s="88"/>
      <c r="G1218" s="88">
        <v>1</v>
      </c>
    </row>
    <row r="1219" s="54" customFormat="1" customHeight="1" spans="1:7">
      <c r="A1219" s="81">
        <v>2220102</v>
      </c>
      <c r="B1219" s="81" t="s">
        <v>82</v>
      </c>
      <c r="C1219" s="123"/>
      <c r="D1219" s="123"/>
      <c r="E1219" s="91"/>
      <c r="F1219" s="88"/>
      <c r="G1219" s="88"/>
    </row>
    <row r="1220" s="54" customFormat="1" customHeight="1" spans="1:7">
      <c r="A1220" s="81">
        <v>2220103</v>
      </c>
      <c r="B1220" s="81" t="s">
        <v>83</v>
      </c>
      <c r="C1220" s="123"/>
      <c r="D1220" s="123"/>
      <c r="E1220" s="91"/>
      <c r="F1220" s="88"/>
      <c r="G1220" s="88"/>
    </row>
    <row r="1221" s="54" customFormat="1" customHeight="1" spans="1:7">
      <c r="A1221" s="81">
        <v>2220104</v>
      </c>
      <c r="B1221" s="81" t="s">
        <v>998</v>
      </c>
      <c r="C1221" s="123"/>
      <c r="D1221" s="123"/>
      <c r="E1221" s="91"/>
      <c r="F1221" s="88"/>
      <c r="G1221" s="88"/>
    </row>
    <row r="1222" s="54" customFormat="1" customHeight="1" spans="1:7">
      <c r="A1222" s="81">
        <v>2220105</v>
      </c>
      <c r="B1222" s="81" t="s">
        <v>999</v>
      </c>
      <c r="C1222" s="123"/>
      <c r="D1222" s="123"/>
      <c r="E1222" s="91"/>
      <c r="F1222" s="88"/>
      <c r="G1222" s="88"/>
    </row>
    <row r="1223" s="54" customFormat="1" customHeight="1" spans="1:7">
      <c r="A1223" s="81">
        <v>2220106</v>
      </c>
      <c r="B1223" s="81" t="s">
        <v>1000</v>
      </c>
      <c r="C1223" s="123"/>
      <c r="D1223" s="123"/>
      <c r="E1223" s="91"/>
      <c r="F1223" s="88"/>
      <c r="G1223" s="88"/>
    </row>
    <row r="1224" s="54" customFormat="1" customHeight="1" spans="1:7">
      <c r="A1224" s="81">
        <v>2220107</v>
      </c>
      <c r="B1224" s="81" t="s">
        <v>1001</v>
      </c>
      <c r="C1224" s="123"/>
      <c r="D1224" s="123"/>
      <c r="E1224" s="91"/>
      <c r="F1224" s="88"/>
      <c r="G1224" s="88"/>
    </row>
    <row r="1225" s="54" customFormat="1" customHeight="1" spans="1:7">
      <c r="A1225" s="81">
        <v>2220112</v>
      </c>
      <c r="B1225" s="81" t="s">
        <v>1002</v>
      </c>
      <c r="C1225" s="123"/>
      <c r="D1225" s="123"/>
      <c r="E1225" s="91"/>
      <c r="F1225" s="88"/>
      <c r="G1225" s="88"/>
    </row>
    <row r="1226" s="54" customFormat="1" customHeight="1" spans="1:7">
      <c r="A1226" s="81">
        <v>2220113</v>
      </c>
      <c r="B1226" s="81" t="s">
        <v>1003</v>
      </c>
      <c r="C1226" s="123"/>
      <c r="D1226" s="123"/>
      <c r="E1226" s="91"/>
      <c r="F1226" s="88"/>
      <c r="G1226" s="88"/>
    </row>
    <row r="1227" s="54" customFormat="1" customHeight="1" spans="1:7">
      <c r="A1227" s="81">
        <v>2220114</v>
      </c>
      <c r="B1227" s="81" t="s">
        <v>1004</v>
      </c>
      <c r="C1227" s="123"/>
      <c r="D1227" s="123"/>
      <c r="E1227" s="91"/>
      <c r="F1227" s="88"/>
      <c r="G1227" s="88"/>
    </row>
    <row r="1228" s="54" customFormat="1" customHeight="1" spans="1:7">
      <c r="A1228" s="81">
        <v>2220115</v>
      </c>
      <c r="B1228" s="81" t="s">
        <v>1005</v>
      </c>
      <c r="C1228" s="123"/>
      <c r="D1228" s="123"/>
      <c r="E1228" s="91"/>
      <c r="F1228" s="88"/>
      <c r="G1228" s="88"/>
    </row>
    <row r="1229" s="54" customFormat="1" customHeight="1" spans="1:7">
      <c r="A1229" s="81">
        <v>2220118</v>
      </c>
      <c r="B1229" s="81" t="s">
        <v>1006</v>
      </c>
      <c r="C1229" s="123"/>
      <c r="D1229" s="123"/>
      <c r="E1229" s="91"/>
      <c r="F1229" s="88"/>
      <c r="G1229" s="88"/>
    </row>
    <row r="1230" s="54" customFormat="1" customHeight="1" spans="1:7">
      <c r="A1230" s="81">
        <v>2220119</v>
      </c>
      <c r="B1230" s="81" t="s">
        <v>1007</v>
      </c>
      <c r="C1230" s="123"/>
      <c r="D1230" s="123"/>
      <c r="E1230" s="91"/>
      <c r="F1230" s="88"/>
      <c r="G1230" s="88"/>
    </row>
    <row r="1231" s="54" customFormat="1" customHeight="1" spans="1:7">
      <c r="A1231" s="81">
        <v>2220120</v>
      </c>
      <c r="B1231" s="81" t="s">
        <v>1008</v>
      </c>
      <c r="C1231" s="123"/>
      <c r="D1231" s="123"/>
      <c r="E1231" s="91"/>
      <c r="F1231" s="88"/>
      <c r="G1231" s="88"/>
    </row>
    <row r="1232" s="54" customFormat="1" customHeight="1" spans="1:7">
      <c r="A1232" s="81">
        <v>2220121</v>
      </c>
      <c r="B1232" s="81" t="s">
        <v>1009</v>
      </c>
      <c r="C1232" s="123"/>
      <c r="D1232" s="123"/>
      <c r="E1232" s="91"/>
      <c r="F1232" s="88"/>
      <c r="G1232" s="88"/>
    </row>
    <row r="1233" s="54" customFormat="1" customHeight="1" spans="1:7">
      <c r="A1233" s="81">
        <v>2220150</v>
      </c>
      <c r="B1233" s="81" t="s">
        <v>90</v>
      </c>
      <c r="C1233" s="123"/>
      <c r="D1233" s="123"/>
      <c r="E1233" s="91"/>
      <c r="F1233" s="88"/>
      <c r="G1233" s="88"/>
    </row>
    <row r="1234" s="54" customFormat="1" customHeight="1" spans="1:7">
      <c r="A1234" s="81">
        <v>2220199</v>
      </c>
      <c r="B1234" s="81" t="s">
        <v>1010</v>
      </c>
      <c r="C1234" s="123"/>
      <c r="D1234" s="123"/>
      <c r="E1234" s="91"/>
      <c r="F1234" s="88"/>
      <c r="G1234" s="88"/>
    </row>
    <row r="1235" s="54" customFormat="1" customHeight="1" spans="1:7">
      <c r="A1235" s="81">
        <v>22203</v>
      </c>
      <c r="B1235" s="121" t="s">
        <v>1011</v>
      </c>
      <c r="C1235" s="123"/>
      <c r="D1235" s="123"/>
      <c r="E1235" s="91"/>
      <c r="F1235" s="88"/>
      <c r="G1235" s="88"/>
    </row>
    <row r="1236" s="54" customFormat="1" customHeight="1" spans="1:7">
      <c r="A1236" s="81">
        <v>2220301</v>
      </c>
      <c r="B1236" s="81" t="s">
        <v>1012</v>
      </c>
      <c r="C1236" s="123"/>
      <c r="D1236" s="123"/>
      <c r="E1236" s="91"/>
      <c r="F1236" s="88"/>
      <c r="G1236" s="88"/>
    </row>
    <row r="1237" s="54" customFormat="1" customHeight="1" spans="1:7">
      <c r="A1237" s="81">
        <v>2220303</v>
      </c>
      <c r="B1237" s="81" t="s">
        <v>1013</v>
      </c>
      <c r="C1237" s="123"/>
      <c r="D1237" s="123"/>
      <c r="E1237" s="91"/>
      <c r="F1237" s="88"/>
      <c r="G1237" s="88"/>
    </row>
    <row r="1238" s="54" customFormat="1" customHeight="1" spans="1:7">
      <c r="A1238" s="81">
        <v>2220304</v>
      </c>
      <c r="B1238" s="81" t="s">
        <v>1014</v>
      </c>
      <c r="C1238" s="123"/>
      <c r="D1238" s="123"/>
      <c r="E1238" s="91"/>
      <c r="F1238" s="88"/>
      <c r="G1238" s="88"/>
    </row>
    <row r="1239" s="54" customFormat="1" customHeight="1" spans="1:7">
      <c r="A1239" s="81">
        <v>2220305</v>
      </c>
      <c r="B1239" s="81" t="s">
        <v>1015</v>
      </c>
      <c r="C1239" s="123"/>
      <c r="D1239" s="123"/>
      <c r="E1239" s="91"/>
      <c r="F1239" s="88"/>
      <c r="G1239" s="88"/>
    </row>
    <row r="1240" s="54" customFormat="1" customHeight="1" spans="1:7">
      <c r="A1240" s="81">
        <v>2220306</v>
      </c>
      <c r="B1240" s="81" t="s">
        <v>1016</v>
      </c>
      <c r="C1240" s="123"/>
      <c r="D1240" s="123"/>
      <c r="E1240" s="91"/>
      <c r="F1240" s="88"/>
      <c r="G1240" s="88"/>
    </row>
    <row r="1241" s="54" customFormat="1" customHeight="1" spans="1:7">
      <c r="A1241" s="81">
        <v>2220399</v>
      </c>
      <c r="B1241" s="81" t="s">
        <v>1017</v>
      </c>
      <c r="C1241" s="123"/>
      <c r="D1241" s="123"/>
      <c r="E1241" s="91"/>
      <c r="F1241" s="88"/>
      <c r="G1241" s="88"/>
    </row>
    <row r="1242" s="54" customFormat="1" customHeight="1" spans="1:7">
      <c r="A1242" s="81">
        <v>22204</v>
      </c>
      <c r="B1242" s="121" t="s">
        <v>1018</v>
      </c>
      <c r="C1242" s="123"/>
      <c r="D1242" s="123"/>
      <c r="E1242" s="91"/>
      <c r="F1242" s="88"/>
      <c r="G1242" s="88"/>
    </row>
    <row r="1243" s="54" customFormat="1" customHeight="1" spans="1:7">
      <c r="A1243" s="81">
        <v>2220401</v>
      </c>
      <c r="B1243" s="81" t="s">
        <v>1019</v>
      </c>
      <c r="C1243" s="123"/>
      <c r="D1243" s="123"/>
      <c r="E1243" s="91"/>
      <c r="F1243" s="88"/>
      <c r="G1243" s="88"/>
    </row>
    <row r="1244" s="54" customFormat="1" customHeight="1" spans="1:7">
      <c r="A1244" s="81">
        <v>2220402</v>
      </c>
      <c r="B1244" s="81" t="s">
        <v>1020</v>
      </c>
      <c r="C1244" s="123"/>
      <c r="D1244" s="123"/>
      <c r="E1244" s="91"/>
      <c r="F1244" s="88"/>
      <c r="G1244" s="88"/>
    </row>
    <row r="1245" s="54" customFormat="1" customHeight="1" spans="1:7">
      <c r="A1245" s="81">
        <v>2220403</v>
      </c>
      <c r="B1245" s="81" t="s">
        <v>1021</v>
      </c>
      <c r="C1245" s="123"/>
      <c r="D1245" s="123"/>
      <c r="E1245" s="91"/>
      <c r="F1245" s="88"/>
      <c r="G1245" s="88"/>
    </row>
    <row r="1246" s="54" customFormat="1" customHeight="1" spans="1:7">
      <c r="A1246" s="81">
        <v>2220404</v>
      </c>
      <c r="B1246" s="81" t="s">
        <v>1022</v>
      </c>
      <c r="C1246" s="123"/>
      <c r="D1246" s="123"/>
      <c r="E1246" s="91"/>
      <c r="F1246" s="88"/>
      <c r="G1246" s="88"/>
    </row>
    <row r="1247" s="54" customFormat="1" customHeight="1" spans="1:7">
      <c r="A1247" s="81">
        <v>2220499</v>
      </c>
      <c r="B1247" s="81" t="s">
        <v>1023</v>
      </c>
      <c r="C1247" s="123"/>
      <c r="D1247" s="123"/>
      <c r="E1247" s="91"/>
      <c r="F1247" s="88"/>
      <c r="G1247" s="88"/>
    </row>
    <row r="1248" s="54" customFormat="1" customHeight="1" spans="1:7">
      <c r="A1248" s="81">
        <v>22205</v>
      </c>
      <c r="B1248" s="121" t="s">
        <v>1024</v>
      </c>
      <c r="C1248" s="123"/>
      <c r="D1248" s="123"/>
      <c r="E1248" s="91"/>
      <c r="F1248" s="88"/>
      <c r="G1248" s="88"/>
    </row>
    <row r="1249" s="54" customFormat="1" customHeight="1" spans="1:7">
      <c r="A1249" s="81">
        <v>2220501</v>
      </c>
      <c r="B1249" s="81" t="s">
        <v>1025</v>
      </c>
      <c r="C1249" s="123"/>
      <c r="D1249" s="123"/>
      <c r="E1249" s="91"/>
      <c r="F1249" s="88"/>
      <c r="G1249" s="88"/>
    </row>
    <row r="1250" s="54" customFormat="1" customHeight="1" spans="1:7">
      <c r="A1250" s="81">
        <v>2220502</v>
      </c>
      <c r="B1250" s="81" t="s">
        <v>1026</v>
      </c>
      <c r="C1250" s="123"/>
      <c r="D1250" s="123"/>
      <c r="E1250" s="91"/>
      <c r="F1250" s="88"/>
      <c r="G1250" s="88"/>
    </row>
    <row r="1251" s="54" customFormat="1" customHeight="1" spans="1:7">
      <c r="A1251" s="81">
        <v>2220503</v>
      </c>
      <c r="B1251" s="81" t="s">
        <v>1027</v>
      </c>
      <c r="C1251" s="123"/>
      <c r="D1251" s="123"/>
      <c r="E1251" s="91"/>
      <c r="F1251" s="88"/>
      <c r="G1251" s="88"/>
    </row>
    <row r="1252" s="54" customFormat="1" customHeight="1" spans="1:7">
      <c r="A1252" s="81">
        <v>2220504</v>
      </c>
      <c r="B1252" s="81" t="s">
        <v>1028</v>
      </c>
      <c r="C1252" s="123"/>
      <c r="D1252" s="123"/>
      <c r="E1252" s="91"/>
      <c r="F1252" s="88"/>
      <c r="G1252" s="88"/>
    </row>
    <row r="1253" s="54" customFormat="1" customHeight="1" spans="1:7">
      <c r="A1253" s="81">
        <v>2220505</v>
      </c>
      <c r="B1253" s="81" t="s">
        <v>1029</v>
      </c>
      <c r="C1253" s="123"/>
      <c r="D1253" s="123"/>
      <c r="E1253" s="91"/>
      <c r="F1253" s="88"/>
      <c r="G1253" s="88"/>
    </row>
    <row r="1254" s="54" customFormat="1" customHeight="1" spans="1:7">
      <c r="A1254" s="81">
        <v>2220506</v>
      </c>
      <c r="B1254" s="81" t="s">
        <v>1030</v>
      </c>
      <c r="C1254" s="123"/>
      <c r="D1254" s="123"/>
      <c r="E1254" s="91"/>
      <c r="F1254" s="88"/>
      <c r="G1254" s="88"/>
    </row>
    <row r="1255" s="54" customFormat="1" customHeight="1" spans="1:7">
      <c r="A1255" s="81">
        <v>2220507</v>
      </c>
      <c r="B1255" s="81" t="s">
        <v>1031</v>
      </c>
      <c r="C1255" s="123"/>
      <c r="D1255" s="123"/>
      <c r="E1255" s="91"/>
      <c r="F1255" s="88"/>
      <c r="G1255" s="88"/>
    </row>
    <row r="1256" s="54" customFormat="1" customHeight="1" spans="1:7">
      <c r="A1256" s="81">
        <v>2220508</v>
      </c>
      <c r="B1256" s="81" t="s">
        <v>1032</v>
      </c>
      <c r="C1256" s="123"/>
      <c r="D1256" s="123"/>
      <c r="E1256" s="91"/>
      <c r="F1256" s="88"/>
      <c r="G1256" s="88"/>
    </row>
    <row r="1257" s="54" customFormat="1" customHeight="1" spans="1:7">
      <c r="A1257" s="81">
        <v>2220509</v>
      </c>
      <c r="B1257" s="81" t="s">
        <v>1033</v>
      </c>
      <c r="C1257" s="123"/>
      <c r="D1257" s="123"/>
      <c r="E1257" s="91"/>
      <c r="F1257" s="88"/>
      <c r="G1257" s="88"/>
    </row>
    <row r="1258" s="54" customFormat="1" customHeight="1" spans="1:7">
      <c r="A1258" s="81">
        <v>2220510</v>
      </c>
      <c r="B1258" s="81" t="s">
        <v>1034</v>
      </c>
      <c r="C1258" s="123"/>
      <c r="D1258" s="123"/>
      <c r="E1258" s="91"/>
      <c r="F1258" s="88"/>
      <c r="G1258" s="88"/>
    </row>
    <row r="1259" s="54" customFormat="1" customHeight="1" spans="1:7">
      <c r="A1259" s="81">
        <v>2220511</v>
      </c>
      <c r="B1259" s="81" t="s">
        <v>1035</v>
      </c>
      <c r="C1259" s="123"/>
      <c r="D1259" s="123"/>
      <c r="E1259" s="91"/>
      <c r="F1259" s="88"/>
      <c r="G1259" s="88"/>
    </row>
    <row r="1260" s="54" customFormat="1" customHeight="1" spans="1:7">
      <c r="A1260" s="81">
        <v>2220599</v>
      </c>
      <c r="B1260" s="81" t="s">
        <v>1036</v>
      </c>
      <c r="C1260" s="123"/>
      <c r="D1260" s="123"/>
      <c r="E1260" s="91"/>
      <c r="F1260" s="88"/>
      <c r="G1260" s="88"/>
    </row>
    <row r="1261" s="54" customFormat="1" customHeight="1" spans="1:7">
      <c r="A1261" s="81">
        <v>224</v>
      </c>
      <c r="B1261" s="121" t="s">
        <v>1037</v>
      </c>
      <c r="C1261" s="146">
        <f>SUM(C1262,C1273,C1280,C1288,C1301,C1305,C1309)</f>
        <v>1954</v>
      </c>
      <c r="D1261" s="146">
        <f>SUM(D1262,D1273,D1280,D1288,D1301,D1305,D1309)</f>
        <v>3263</v>
      </c>
      <c r="E1261" s="122">
        <f>SUM(E1262,E1273,E1280,E1288,E1301,E1305,E1309)</f>
        <v>3168</v>
      </c>
      <c r="F1261" s="87">
        <f>E1261/D1261</f>
        <v>0.970885688017162</v>
      </c>
      <c r="G1261" s="87">
        <v>1.01278772378517</v>
      </c>
    </row>
    <row r="1262" s="54" customFormat="1" customHeight="1" spans="1:7">
      <c r="A1262" s="81">
        <v>22401</v>
      </c>
      <c r="B1262" s="121" t="s">
        <v>1038</v>
      </c>
      <c r="C1262" s="124">
        <v>387</v>
      </c>
      <c r="D1262" s="124">
        <v>370</v>
      </c>
      <c r="E1262" s="122">
        <f>SUM(E1263:E1272)</f>
        <v>354</v>
      </c>
      <c r="F1262" s="87">
        <f>E1262/D1262</f>
        <v>0.956756756756757</v>
      </c>
      <c r="G1262" s="87">
        <v>0.732919254658385</v>
      </c>
    </row>
    <row r="1263" s="54" customFormat="1" customHeight="1" spans="1:7">
      <c r="A1263" s="81">
        <v>2240101</v>
      </c>
      <c r="B1263" s="81" t="s">
        <v>81</v>
      </c>
      <c r="C1263" s="123"/>
      <c r="D1263" s="123"/>
      <c r="E1263" s="91">
        <v>146</v>
      </c>
      <c r="F1263" s="88"/>
      <c r="G1263" s="88">
        <v>1.12307692307692</v>
      </c>
    </row>
    <row r="1264" s="54" customFormat="1" customHeight="1" spans="1:7">
      <c r="A1264" s="81">
        <v>2240102</v>
      </c>
      <c r="B1264" s="81" t="s">
        <v>82</v>
      </c>
      <c r="C1264" s="123"/>
      <c r="D1264" s="123"/>
      <c r="E1264" s="91">
        <v>1</v>
      </c>
      <c r="F1264" s="88"/>
      <c r="G1264" s="88"/>
    </row>
    <row r="1265" s="54" customFormat="1" customHeight="1" spans="1:7">
      <c r="A1265" s="81">
        <v>2240103</v>
      </c>
      <c r="B1265" s="81" t="s">
        <v>83</v>
      </c>
      <c r="C1265" s="123"/>
      <c r="D1265" s="123"/>
      <c r="E1265" s="91"/>
      <c r="F1265" s="88"/>
      <c r="G1265" s="88"/>
    </row>
    <row r="1266" s="54" customFormat="1" customHeight="1" spans="1:7">
      <c r="A1266" s="81">
        <v>2240104</v>
      </c>
      <c r="B1266" s="81" t="s">
        <v>1039</v>
      </c>
      <c r="C1266" s="123"/>
      <c r="D1266" s="123"/>
      <c r="E1266" s="91"/>
      <c r="F1266" s="88"/>
      <c r="G1266" s="88">
        <v>0</v>
      </c>
    </row>
    <row r="1267" s="54" customFormat="1" customHeight="1" spans="1:7">
      <c r="A1267" s="81">
        <v>2240105</v>
      </c>
      <c r="B1267" s="81" t="s">
        <v>1040</v>
      </c>
      <c r="C1267" s="123"/>
      <c r="D1267" s="123"/>
      <c r="E1267" s="91"/>
      <c r="F1267" s="88"/>
      <c r="G1267" s="88"/>
    </row>
    <row r="1268" s="54" customFormat="1" customHeight="1" spans="1:7">
      <c r="A1268" s="81">
        <v>2240106</v>
      </c>
      <c r="B1268" s="81" t="s">
        <v>1041</v>
      </c>
      <c r="C1268" s="123"/>
      <c r="D1268" s="123"/>
      <c r="E1268" s="91">
        <v>15</v>
      </c>
      <c r="F1268" s="88"/>
      <c r="G1268" s="88">
        <v>1.07142857142857</v>
      </c>
    </row>
    <row r="1269" s="54" customFormat="1" customHeight="1" spans="1:7">
      <c r="A1269" s="81">
        <v>2240108</v>
      </c>
      <c r="B1269" s="81" t="s">
        <v>1042</v>
      </c>
      <c r="C1269" s="123"/>
      <c r="D1269" s="123"/>
      <c r="E1269" s="91">
        <v>12</v>
      </c>
      <c r="F1269" s="88"/>
      <c r="G1269" s="88">
        <v>0.058252427184466</v>
      </c>
    </row>
    <row r="1270" s="54" customFormat="1" customHeight="1" spans="1:7">
      <c r="A1270" s="81">
        <v>2240109</v>
      </c>
      <c r="B1270" s="81" t="s">
        <v>1043</v>
      </c>
      <c r="C1270" s="123"/>
      <c r="D1270" s="123"/>
      <c r="E1270" s="91">
        <v>31</v>
      </c>
      <c r="F1270" s="88"/>
      <c r="G1270" s="88"/>
    </row>
    <row r="1271" s="54" customFormat="1" customHeight="1" spans="1:7">
      <c r="A1271" s="81">
        <v>2240150</v>
      </c>
      <c r="B1271" s="81" t="s">
        <v>90</v>
      </c>
      <c r="C1271" s="123"/>
      <c r="D1271" s="123"/>
      <c r="E1271" s="91">
        <v>149</v>
      </c>
      <c r="F1271" s="88"/>
      <c r="G1271" s="88">
        <v>1.20161290322581</v>
      </c>
    </row>
    <row r="1272" s="54" customFormat="1" customHeight="1" spans="1:7">
      <c r="A1272" s="81">
        <v>2240199</v>
      </c>
      <c r="B1272" s="81" t="s">
        <v>1044</v>
      </c>
      <c r="C1272" s="123"/>
      <c r="D1272" s="123"/>
      <c r="E1272" s="91"/>
      <c r="F1272" s="88"/>
      <c r="G1272" s="88"/>
    </row>
    <row r="1273" s="54" customFormat="1" customHeight="1" spans="1:7">
      <c r="A1273" s="81">
        <v>22402</v>
      </c>
      <c r="B1273" s="121" t="s">
        <v>1045</v>
      </c>
      <c r="C1273" s="124">
        <v>1471</v>
      </c>
      <c r="D1273" s="124">
        <v>2749</v>
      </c>
      <c r="E1273" s="122">
        <f>SUM(E1274:E1279)</f>
        <v>2726</v>
      </c>
      <c r="F1273" s="87">
        <f>E1273/D1273</f>
        <v>0.991633321207712</v>
      </c>
      <c r="G1273" s="87">
        <v>1.93607954545455</v>
      </c>
    </row>
    <row r="1274" s="54" customFormat="1" customHeight="1" spans="1:7">
      <c r="A1274" s="81">
        <v>2240201</v>
      </c>
      <c r="B1274" s="81" t="s">
        <v>81</v>
      </c>
      <c r="C1274" s="123"/>
      <c r="D1274" s="123"/>
      <c r="E1274" s="91"/>
      <c r="F1274" s="88"/>
      <c r="G1274" s="88"/>
    </row>
    <row r="1275" s="54" customFormat="1" customHeight="1" spans="1:7">
      <c r="A1275" s="81">
        <v>2240202</v>
      </c>
      <c r="B1275" s="81" t="s">
        <v>82</v>
      </c>
      <c r="C1275" s="123"/>
      <c r="D1275" s="123"/>
      <c r="E1275" s="91"/>
      <c r="F1275" s="88"/>
      <c r="G1275" s="88"/>
    </row>
    <row r="1276" s="54" customFormat="1" customHeight="1" spans="1:7">
      <c r="A1276" s="81">
        <v>2240203</v>
      </c>
      <c r="B1276" s="81" t="s">
        <v>83</v>
      </c>
      <c r="C1276" s="123"/>
      <c r="D1276" s="123"/>
      <c r="E1276" s="91"/>
      <c r="F1276" s="88"/>
      <c r="G1276" s="88"/>
    </row>
    <row r="1277" s="54" customFormat="1" customHeight="1" spans="1:7">
      <c r="A1277" s="81">
        <v>2240204</v>
      </c>
      <c r="B1277" s="81" t="s">
        <v>1046</v>
      </c>
      <c r="C1277" s="123"/>
      <c r="D1277" s="123"/>
      <c r="E1277" s="91">
        <v>2726</v>
      </c>
      <c r="F1277" s="88"/>
      <c r="G1277" s="88">
        <v>1.93607954545455</v>
      </c>
    </row>
    <row r="1278" s="54" customFormat="1" customHeight="1" spans="1:7">
      <c r="A1278" s="81">
        <v>2240250</v>
      </c>
      <c r="B1278" s="81" t="s">
        <v>90</v>
      </c>
      <c r="C1278" s="123"/>
      <c r="D1278" s="123"/>
      <c r="E1278" s="91"/>
      <c r="F1278" s="88"/>
      <c r="G1278" s="88"/>
    </row>
    <row r="1279" s="54" customFormat="1" customHeight="1" spans="1:7">
      <c r="A1279" s="81">
        <v>2240299</v>
      </c>
      <c r="B1279" s="81" t="s">
        <v>1047</v>
      </c>
      <c r="C1279" s="123"/>
      <c r="D1279" s="123"/>
      <c r="E1279" s="91"/>
      <c r="F1279" s="88"/>
      <c r="G1279" s="88"/>
    </row>
    <row r="1280" s="54" customFormat="1" customHeight="1" spans="1:7">
      <c r="A1280" s="81">
        <v>22404</v>
      </c>
      <c r="B1280" s="121" t="s">
        <v>1048</v>
      </c>
      <c r="C1280" s="123"/>
      <c r="D1280" s="123"/>
      <c r="E1280" s="91"/>
      <c r="F1280" s="88"/>
      <c r="G1280" s="88"/>
    </row>
    <row r="1281" s="54" customFormat="1" customHeight="1" spans="1:7">
      <c r="A1281" s="81">
        <v>2240401</v>
      </c>
      <c r="B1281" s="81" t="s">
        <v>81</v>
      </c>
      <c r="C1281" s="123"/>
      <c r="D1281" s="123"/>
      <c r="E1281" s="91"/>
      <c r="F1281" s="88"/>
      <c r="G1281" s="88"/>
    </row>
    <row r="1282" s="54" customFormat="1" customHeight="1" spans="1:7">
      <c r="A1282" s="81">
        <v>2240402</v>
      </c>
      <c r="B1282" s="81" t="s">
        <v>82</v>
      </c>
      <c r="C1282" s="123"/>
      <c r="D1282" s="123"/>
      <c r="E1282" s="91"/>
      <c r="F1282" s="88"/>
      <c r="G1282" s="88"/>
    </row>
    <row r="1283" s="54" customFormat="1" customHeight="1" spans="1:7">
      <c r="A1283" s="81">
        <v>2240403</v>
      </c>
      <c r="B1283" s="81" t="s">
        <v>83</v>
      </c>
      <c r="C1283" s="123"/>
      <c r="D1283" s="123"/>
      <c r="E1283" s="91"/>
      <c r="F1283" s="88"/>
      <c r="G1283" s="88"/>
    </row>
    <row r="1284" s="54" customFormat="1" customHeight="1" spans="1:7">
      <c r="A1284" s="81">
        <v>2240404</v>
      </c>
      <c r="B1284" s="81" t="s">
        <v>1049</v>
      </c>
      <c r="C1284" s="123"/>
      <c r="D1284" s="123"/>
      <c r="E1284" s="91"/>
      <c r="F1284" s="88"/>
      <c r="G1284" s="88"/>
    </row>
    <row r="1285" s="54" customFormat="1" customHeight="1" spans="1:7">
      <c r="A1285" s="81">
        <v>2240405</v>
      </c>
      <c r="B1285" s="81" t="s">
        <v>1050</v>
      </c>
      <c r="C1285" s="123"/>
      <c r="D1285" s="123"/>
      <c r="E1285" s="91"/>
      <c r="F1285" s="88"/>
      <c r="G1285" s="88"/>
    </row>
    <row r="1286" s="54" customFormat="1" customHeight="1" spans="1:7">
      <c r="A1286" s="81">
        <v>2240450</v>
      </c>
      <c r="B1286" s="81" t="s">
        <v>90</v>
      </c>
      <c r="C1286" s="123"/>
      <c r="D1286" s="123"/>
      <c r="E1286" s="91"/>
      <c r="F1286" s="88"/>
      <c r="G1286" s="88"/>
    </row>
    <row r="1287" s="54" customFormat="1" customHeight="1" spans="1:7">
      <c r="A1287" s="81">
        <v>2240499</v>
      </c>
      <c r="B1287" s="81" t="s">
        <v>1051</v>
      </c>
      <c r="C1287" s="123"/>
      <c r="D1287" s="123"/>
      <c r="E1287" s="91"/>
      <c r="F1287" s="88"/>
      <c r="G1287" s="88"/>
    </row>
    <row r="1288" s="54" customFormat="1" customHeight="1" spans="1:7">
      <c r="A1288" s="81">
        <v>22405</v>
      </c>
      <c r="B1288" s="121" t="s">
        <v>1052</v>
      </c>
      <c r="C1288" s="123"/>
      <c r="D1288" s="123"/>
      <c r="E1288" s="91"/>
      <c r="F1288" s="88"/>
      <c r="G1288" s="88"/>
    </row>
    <row r="1289" s="54" customFormat="1" customHeight="1" spans="1:7">
      <c r="A1289" s="81">
        <v>2240501</v>
      </c>
      <c r="B1289" s="81" t="s">
        <v>81</v>
      </c>
      <c r="C1289" s="123"/>
      <c r="D1289" s="123"/>
      <c r="E1289" s="91"/>
      <c r="F1289" s="88"/>
      <c r="G1289" s="88"/>
    </row>
    <row r="1290" s="54" customFormat="1" customHeight="1" spans="1:7">
      <c r="A1290" s="81">
        <v>2240502</v>
      </c>
      <c r="B1290" s="81" t="s">
        <v>82</v>
      </c>
      <c r="C1290" s="123"/>
      <c r="D1290" s="123"/>
      <c r="E1290" s="91"/>
      <c r="F1290" s="88"/>
      <c r="G1290" s="88"/>
    </row>
    <row r="1291" s="54" customFormat="1" customHeight="1" spans="1:7">
      <c r="A1291" s="81">
        <v>2240503</v>
      </c>
      <c r="B1291" s="81" t="s">
        <v>83</v>
      </c>
      <c r="C1291" s="123"/>
      <c r="D1291" s="123"/>
      <c r="E1291" s="91"/>
      <c r="F1291" s="88"/>
      <c r="G1291" s="88"/>
    </row>
    <row r="1292" s="54" customFormat="1" customHeight="1" spans="1:7">
      <c r="A1292" s="81">
        <v>2240504</v>
      </c>
      <c r="B1292" s="81" t="s">
        <v>1053</v>
      </c>
      <c r="C1292" s="123"/>
      <c r="D1292" s="123"/>
      <c r="E1292" s="91"/>
      <c r="F1292" s="88"/>
      <c r="G1292" s="88"/>
    </row>
    <row r="1293" s="54" customFormat="1" customHeight="1" spans="1:7">
      <c r="A1293" s="81">
        <v>2240505</v>
      </c>
      <c r="B1293" s="81" t="s">
        <v>1054</v>
      </c>
      <c r="C1293" s="123"/>
      <c r="D1293" s="123"/>
      <c r="E1293" s="91"/>
      <c r="F1293" s="88"/>
      <c r="G1293" s="88"/>
    </row>
    <row r="1294" s="54" customFormat="1" customHeight="1" spans="1:7">
      <c r="A1294" s="81">
        <v>2240506</v>
      </c>
      <c r="B1294" s="81" t="s">
        <v>1055</v>
      </c>
      <c r="C1294" s="123"/>
      <c r="D1294" s="123"/>
      <c r="E1294" s="91"/>
      <c r="F1294" s="88"/>
      <c r="G1294" s="88"/>
    </row>
    <row r="1295" s="54" customFormat="1" customHeight="1" spans="1:7">
      <c r="A1295" s="81">
        <v>2240507</v>
      </c>
      <c r="B1295" s="81" t="s">
        <v>1056</v>
      </c>
      <c r="C1295" s="123"/>
      <c r="D1295" s="123"/>
      <c r="E1295" s="91"/>
      <c r="F1295" s="88"/>
      <c r="G1295" s="88"/>
    </row>
    <row r="1296" s="54" customFormat="1" customHeight="1" spans="1:7">
      <c r="A1296" s="81">
        <v>2240508</v>
      </c>
      <c r="B1296" s="81" t="s">
        <v>1057</v>
      </c>
      <c r="C1296" s="123"/>
      <c r="D1296" s="123"/>
      <c r="E1296" s="91"/>
      <c r="F1296" s="88"/>
      <c r="G1296" s="88"/>
    </row>
    <row r="1297" s="54" customFormat="1" customHeight="1" spans="1:7">
      <c r="A1297" s="81">
        <v>2240509</v>
      </c>
      <c r="B1297" s="81" t="s">
        <v>1058</v>
      </c>
      <c r="C1297" s="123"/>
      <c r="D1297" s="123"/>
      <c r="E1297" s="91"/>
      <c r="F1297" s="88"/>
      <c r="G1297" s="88"/>
    </row>
    <row r="1298" s="54" customFormat="1" customHeight="1" spans="1:7">
      <c r="A1298" s="81">
        <v>2240510</v>
      </c>
      <c r="B1298" s="81" t="s">
        <v>1059</v>
      </c>
      <c r="C1298" s="123"/>
      <c r="D1298" s="123"/>
      <c r="E1298" s="91"/>
      <c r="F1298" s="88"/>
      <c r="G1298" s="88"/>
    </row>
    <row r="1299" s="54" customFormat="1" customHeight="1" spans="1:7">
      <c r="A1299" s="81">
        <v>2240550</v>
      </c>
      <c r="B1299" s="81" t="s">
        <v>1060</v>
      </c>
      <c r="C1299" s="123"/>
      <c r="D1299" s="123"/>
      <c r="E1299" s="91"/>
      <c r="F1299" s="88"/>
      <c r="G1299" s="88"/>
    </row>
    <row r="1300" s="54" customFormat="1" customHeight="1" spans="1:7">
      <c r="A1300" s="81">
        <v>2240599</v>
      </c>
      <c r="B1300" s="81" t="s">
        <v>1061</v>
      </c>
      <c r="C1300" s="123"/>
      <c r="D1300" s="123"/>
      <c r="E1300" s="91"/>
      <c r="F1300" s="88"/>
      <c r="G1300" s="88"/>
    </row>
    <row r="1301" s="54" customFormat="1" customHeight="1" spans="1:7">
      <c r="A1301" s="81">
        <v>22406</v>
      </c>
      <c r="B1301" s="121" t="s">
        <v>1062</v>
      </c>
      <c r="C1301" s="124">
        <v>96</v>
      </c>
      <c r="D1301" s="124">
        <v>121</v>
      </c>
      <c r="E1301" s="122">
        <f>SUM(E1302:E1304)</f>
        <v>68</v>
      </c>
      <c r="F1301" s="87">
        <f>E1301/D1301</f>
        <v>0.56198347107438</v>
      </c>
      <c r="G1301" s="87">
        <v>0.0549717057396928</v>
      </c>
    </row>
    <row r="1302" s="54" customFormat="1" customHeight="1" spans="1:7">
      <c r="A1302" s="81">
        <v>2240601</v>
      </c>
      <c r="B1302" s="81" t="s">
        <v>1063</v>
      </c>
      <c r="C1302" s="123"/>
      <c r="D1302" s="123"/>
      <c r="E1302" s="91">
        <v>37</v>
      </c>
      <c r="F1302" s="88"/>
      <c r="G1302" s="88">
        <v>0.0299837925445705</v>
      </c>
    </row>
    <row r="1303" s="54" customFormat="1" customHeight="1" spans="1:7">
      <c r="A1303" s="81">
        <v>2240602</v>
      </c>
      <c r="B1303" s="81" t="s">
        <v>1064</v>
      </c>
      <c r="C1303" s="123"/>
      <c r="D1303" s="123"/>
      <c r="E1303" s="91">
        <v>2</v>
      </c>
      <c r="F1303" s="88"/>
      <c r="G1303" s="88">
        <v>0.666666666666667</v>
      </c>
    </row>
    <row r="1304" s="54" customFormat="1" ht="17.25" customHeight="1" spans="1:7">
      <c r="A1304" s="81">
        <v>2240699</v>
      </c>
      <c r="B1304" s="81" t="s">
        <v>1065</v>
      </c>
      <c r="C1304" s="123"/>
      <c r="D1304" s="123"/>
      <c r="E1304" s="91">
        <v>29</v>
      </c>
      <c r="F1304" s="88"/>
      <c r="G1304" s="88"/>
    </row>
    <row r="1305" s="54" customFormat="1" customHeight="1" spans="1:7">
      <c r="A1305" s="81">
        <v>22407</v>
      </c>
      <c r="B1305" s="121" t="s">
        <v>1066</v>
      </c>
      <c r="C1305" s="123"/>
      <c r="D1305" s="123">
        <v>1</v>
      </c>
      <c r="E1305" s="122">
        <v>1</v>
      </c>
      <c r="F1305" s="88"/>
      <c r="G1305" s="88"/>
    </row>
    <row r="1306" s="54" customFormat="1" customHeight="1" spans="1:7">
      <c r="A1306" s="81">
        <v>2240703</v>
      </c>
      <c r="B1306" s="81" t="s">
        <v>1067</v>
      </c>
      <c r="C1306" s="123"/>
      <c r="D1306" s="123"/>
      <c r="E1306" s="91">
        <v>1</v>
      </c>
      <c r="F1306" s="88"/>
      <c r="G1306" s="88"/>
    </row>
    <row r="1307" s="54" customFormat="1" customHeight="1" spans="1:7">
      <c r="A1307" s="81">
        <v>2240704</v>
      </c>
      <c r="B1307" s="81" t="s">
        <v>1068</v>
      </c>
      <c r="C1307" s="123"/>
      <c r="D1307" s="123"/>
      <c r="E1307" s="91"/>
      <c r="F1307" s="88"/>
      <c r="G1307" s="88"/>
    </row>
    <row r="1308" s="54" customFormat="1" customHeight="1" spans="1:7">
      <c r="A1308" s="81">
        <v>2240799</v>
      </c>
      <c r="B1308" s="81" t="s">
        <v>1069</v>
      </c>
      <c r="C1308" s="123"/>
      <c r="D1308" s="123"/>
      <c r="E1308" s="91"/>
      <c r="F1308" s="88"/>
      <c r="G1308" s="88"/>
    </row>
    <row r="1309" s="54" customFormat="1" customHeight="1" spans="1:7">
      <c r="A1309" s="81">
        <v>22499</v>
      </c>
      <c r="B1309" s="121" t="s">
        <v>1070</v>
      </c>
      <c r="C1309" s="124"/>
      <c r="D1309" s="124">
        <v>22</v>
      </c>
      <c r="E1309" s="122">
        <v>19</v>
      </c>
      <c r="F1309" s="87">
        <f t="shared" ref="F1309:F1313" si="9">E1309/D1309</f>
        <v>0.863636363636364</v>
      </c>
      <c r="G1309" s="87"/>
    </row>
    <row r="1310" s="54" customFormat="1" customHeight="1" spans="1:7">
      <c r="A1310" s="81">
        <v>2249999</v>
      </c>
      <c r="B1310" s="81" t="s">
        <v>1071</v>
      </c>
      <c r="C1310" s="123"/>
      <c r="D1310" s="123"/>
      <c r="E1310" s="91">
        <v>19</v>
      </c>
      <c r="F1310" s="88"/>
      <c r="G1310" s="88"/>
    </row>
    <row r="1311" s="54" customFormat="1" customHeight="1" spans="1:7">
      <c r="A1311" s="81">
        <v>227</v>
      </c>
      <c r="B1311" s="121" t="s">
        <v>1072</v>
      </c>
      <c r="C1311" s="124">
        <v>1350</v>
      </c>
      <c r="D1311" s="123"/>
      <c r="E1311" s="91"/>
      <c r="F1311" s="88"/>
      <c r="G1311" s="88"/>
    </row>
    <row r="1312" s="54" customFormat="1" customHeight="1" spans="1:7">
      <c r="A1312" s="81">
        <v>229</v>
      </c>
      <c r="B1312" s="121" t="s">
        <v>1073</v>
      </c>
      <c r="C1312" s="146">
        <f>C1313</f>
        <v>383</v>
      </c>
      <c r="D1312" s="146">
        <f>D1313</f>
        <v>10322</v>
      </c>
      <c r="E1312" s="122">
        <f>E1313</f>
        <v>0</v>
      </c>
      <c r="F1312" s="87">
        <f t="shared" si="9"/>
        <v>0</v>
      </c>
      <c r="G1312" s="87">
        <v>0</v>
      </c>
    </row>
    <row r="1313" customHeight="1" spans="1:7">
      <c r="A1313" s="81">
        <v>22999</v>
      </c>
      <c r="B1313" s="121" t="s">
        <v>1074</v>
      </c>
      <c r="C1313" s="124">
        <v>383</v>
      </c>
      <c r="D1313" s="124">
        <v>10322</v>
      </c>
      <c r="E1313" s="122">
        <f>E1314</f>
        <v>0</v>
      </c>
      <c r="F1313" s="87">
        <f t="shared" si="9"/>
        <v>0</v>
      </c>
      <c r="G1313" s="87">
        <v>0</v>
      </c>
    </row>
    <row r="1314" customHeight="1" spans="1:7">
      <c r="A1314" s="81">
        <v>2299999</v>
      </c>
      <c r="B1314" s="81" t="s">
        <v>1075</v>
      </c>
      <c r="C1314" s="123"/>
      <c r="D1314" s="123"/>
      <c r="E1314" s="91"/>
      <c r="F1314" s="88"/>
      <c r="G1314" s="88">
        <v>0</v>
      </c>
    </row>
    <row r="1315" customHeight="1" spans="1:7">
      <c r="A1315" s="81">
        <v>232</v>
      </c>
      <c r="B1315" s="121" t="s">
        <v>1076</v>
      </c>
      <c r="C1315" s="146">
        <f>SUM(C1316,C1318,C1323)</f>
        <v>6175</v>
      </c>
      <c r="D1315" s="146">
        <f>SUM(D1316,D1318,D1323)</f>
        <v>6213</v>
      </c>
      <c r="E1315" s="122">
        <f>SUM(E1316,E1318,E1323)</f>
        <v>6213</v>
      </c>
      <c r="F1315" s="87">
        <f>E1315/D1315</f>
        <v>1</v>
      </c>
      <c r="G1315" s="87">
        <v>1.01986211424819</v>
      </c>
    </row>
    <row r="1316" customHeight="1" spans="1:7">
      <c r="A1316" s="81">
        <v>23201</v>
      </c>
      <c r="B1316" s="121" t="s">
        <v>1077</v>
      </c>
      <c r="C1316" s="123"/>
      <c r="D1316" s="123"/>
      <c r="E1316" s="91"/>
      <c r="F1316" s="88"/>
      <c r="G1316" s="88"/>
    </row>
    <row r="1317" customHeight="1" spans="1:7">
      <c r="A1317" s="81">
        <v>2320101</v>
      </c>
      <c r="B1317" s="81" t="s">
        <v>1078</v>
      </c>
      <c r="C1317" s="123"/>
      <c r="D1317" s="123"/>
      <c r="E1317" s="91"/>
      <c r="F1317" s="88"/>
      <c r="G1317" s="88"/>
    </row>
    <row r="1318" customHeight="1" spans="1:7">
      <c r="A1318" s="81">
        <v>23202</v>
      </c>
      <c r="B1318" s="121" t="s">
        <v>1079</v>
      </c>
      <c r="C1318" s="123"/>
      <c r="D1318" s="123"/>
      <c r="E1318" s="91"/>
      <c r="F1318" s="88"/>
      <c r="G1318" s="88"/>
    </row>
    <row r="1319" customHeight="1" spans="1:7">
      <c r="A1319" s="81">
        <v>2320201</v>
      </c>
      <c r="B1319" s="81" t="s">
        <v>1080</v>
      </c>
      <c r="C1319" s="123"/>
      <c r="D1319" s="123"/>
      <c r="E1319" s="91"/>
      <c r="F1319" s="88"/>
      <c r="G1319" s="88"/>
    </row>
    <row r="1320" customHeight="1" spans="1:7">
      <c r="A1320" s="81">
        <v>2320202</v>
      </c>
      <c r="B1320" s="81" t="s">
        <v>1081</v>
      </c>
      <c r="C1320" s="123"/>
      <c r="D1320" s="123"/>
      <c r="E1320" s="91"/>
      <c r="F1320" s="88"/>
      <c r="G1320" s="88"/>
    </row>
    <row r="1321" customHeight="1" spans="1:7">
      <c r="A1321" s="81">
        <v>2320203</v>
      </c>
      <c r="B1321" s="81" t="s">
        <v>1082</v>
      </c>
      <c r="C1321" s="123"/>
      <c r="D1321" s="123"/>
      <c r="E1321" s="91"/>
      <c r="F1321" s="88"/>
      <c r="G1321" s="88"/>
    </row>
    <row r="1322" customHeight="1" spans="1:7">
      <c r="A1322" s="81">
        <v>2320299</v>
      </c>
      <c r="B1322" s="81" t="s">
        <v>1083</v>
      </c>
      <c r="C1322" s="123"/>
      <c r="D1322" s="123"/>
      <c r="E1322" s="91"/>
      <c r="F1322" s="88"/>
      <c r="G1322" s="88"/>
    </row>
    <row r="1323" customHeight="1" spans="1:7">
      <c r="A1323" s="81">
        <v>23203</v>
      </c>
      <c r="B1323" s="121" t="s">
        <v>1084</v>
      </c>
      <c r="C1323" s="124">
        <v>6175</v>
      </c>
      <c r="D1323" s="124">
        <v>6213</v>
      </c>
      <c r="E1323" s="122">
        <f>SUM(E1324:E1327)</f>
        <v>6213</v>
      </c>
      <c r="F1323" s="87">
        <f>E1323/D1323</f>
        <v>1</v>
      </c>
      <c r="G1323" s="87">
        <v>1.01986211424819</v>
      </c>
    </row>
    <row r="1324" customHeight="1" spans="1:7">
      <c r="A1324" s="81">
        <v>2320301</v>
      </c>
      <c r="B1324" s="81" t="s">
        <v>1085</v>
      </c>
      <c r="C1324" s="123"/>
      <c r="D1324" s="123"/>
      <c r="E1324" s="91">
        <v>6213</v>
      </c>
      <c r="F1324" s="88"/>
      <c r="G1324" s="88">
        <v>1.01986211424819</v>
      </c>
    </row>
    <row r="1325" customHeight="1" spans="1:7">
      <c r="A1325" s="81">
        <v>2320302</v>
      </c>
      <c r="B1325" s="81" t="s">
        <v>1086</v>
      </c>
      <c r="C1325" s="123"/>
      <c r="D1325" s="123"/>
      <c r="E1325" s="91"/>
      <c r="F1325" s="88"/>
      <c r="G1325" s="88"/>
    </row>
    <row r="1326" customHeight="1" spans="1:7">
      <c r="A1326" s="81">
        <v>2320303</v>
      </c>
      <c r="B1326" s="81" t="s">
        <v>1087</v>
      </c>
      <c r="C1326" s="123"/>
      <c r="D1326" s="123"/>
      <c r="E1326" s="91"/>
      <c r="F1326" s="88"/>
      <c r="G1326" s="88"/>
    </row>
    <row r="1327" customHeight="1" spans="1:7">
      <c r="A1327" s="81">
        <v>2320399</v>
      </c>
      <c r="B1327" s="81" t="s">
        <v>1088</v>
      </c>
      <c r="C1327" s="123"/>
      <c r="D1327" s="123"/>
      <c r="E1327" s="91"/>
      <c r="F1327" s="88"/>
      <c r="G1327" s="88"/>
    </row>
    <row r="1328" customHeight="1" spans="1:7">
      <c r="A1328" s="81">
        <v>233</v>
      </c>
      <c r="B1328" s="121" t="s">
        <v>1089</v>
      </c>
      <c r="C1328" s="123"/>
      <c r="D1328" s="123"/>
      <c r="E1328" s="91"/>
      <c r="F1328" s="88"/>
      <c r="G1328" s="88"/>
    </row>
    <row r="1329" customHeight="1" spans="1:7">
      <c r="A1329" s="81">
        <v>23301</v>
      </c>
      <c r="B1329" s="121" t="s">
        <v>1090</v>
      </c>
      <c r="C1329" s="123"/>
      <c r="D1329" s="123"/>
      <c r="E1329" s="91"/>
      <c r="F1329" s="88"/>
      <c r="G1329" s="88"/>
    </row>
    <row r="1330" customHeight="1" spans="1:7">
      <c r="A1330" s="81">
        <v>2330101</v>
      </c>
      <c r="B1330" s="81" t="s">
        <v>1091</v>
      </c>
      <c r="C1330" s="123"/>
      <c r="D1330" s="123"/>
      <c r="E1330" s="91"/>
      <c r="F1330" s="88"/>
      <c r="G1330" s="88"/>
    </row>
    <row r="1331" customHeight="1" spans="1:7">
      <c r="A1331" s="81">
        <v>23302</v>
      </c>
      <c r="B1331" s="121" t="s">
        <v>1092</v>
      </c>
      <c r="C1331" s="123"/>
      <c r="D1331" s="123"/>
      <c r="E1331" s="91"/>
      <c r="F1331" s="88"/>
      <c r="G1331" s="88"/>
    </row>
    <row r="1332" customHeight="1" spans="1:7">
      <c r="A1332" s="81">
        <v>2330201</v>
      </c>
      <c r="B1332" s="81" t="s">
        <v>1093</v>
      </c>
      <c r="C1332" s="123"/>
      <c r="D1332" s="123"/>
      <c r="E1332" s="91"/>
      <c r="F1332" s="88"/>
      <c r="G1332" s="88"/>
    </row>
    <row r="1333" customHeight="1" spans="1:7">
      <c r="A1333" s="160">
        <v>23303</v>
      </c>
      <c r="B1333" s="161" t="s">
        <v>1094</v>
      </c>
      <c r="C1333" s="155"/>
      <c r="D1333" s="155"/>
      <c r="E1333" s="91"/>
      <c r="F1333" s="88"/>
      <c r="G1333" s="88"/>
    </row>
    <row r="1334" customHeight="1" spans="1:7">
      <c r="A1334" s="81">
        <v>2330301</v>
      </c>
      <c r="B1334" s="162" t="s">
        <v>1095</v>
      </c>
      <c r="C1334" s="145"/>
      <c r="D1334" s="145"/>
      <c r="E1334" s="91"/>
      <c r="F1334" s="88"/>
      <c r="G1334" s="88"/>
    </row>
  </sheetData>
  <mergeCells count="1">
    <mergeCell ref="A1:G1"/>
  </mergeCells>
  <dataValidations count="1">
    <dataValidation type="decimal" operator="between" allowBlank="1" showInputMessage="1" showErrorMessage="1" sqref="C293:E293 C312:E312 C402:E402 C454:E454 C510:E510 C566:E566 C695:E695 C778:E778 C850:E850 C873:E873 C976:E976 C1028:E1028 C1092:E1092 C1152:E1152 C1197:E1197 C1216:E1216 C1261:E1261 C1312:E1312 C1315:E1315 E6:E292 E294:E311 E313:E401 E403:E453 E455:E509 E511:E565 E567:E694 E696:E777 E779:E849 E851:E872 E874:E975 E977:E1027 E1029:E1091 E1093:E1151 E1153:E1196 E1198:E1215 E1217:E1260 E1262:E1311 E1313:E1314 E1316:E1334 C4:E5">
      <formula1>-99999999999999</formula1>
      <formula2>99999999999999</formula2>
    </dataValidation>
  </dataValidations>
  <pageMargins left="0.751388888888889" right="0.751388888888889" top="1" bottom="1" header="0.5" footer="0.5"/>
  <pageSetup paperSize="9" scale="67" fitToHeight="0"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73"/>
  <sheetViews>
    <sheetView workbookViewId="0">
      <selection activeCell="G2" sqref="G2"/>
    </sheetView>
  </sheetViews>
  <sheetFormatPr defaultColWidth="12.9416666666667" defaultRowHeight="15.55" customHeight="1" outlineLevelCol="5"/>
  <cols>
    <col min="1" max="1" width="12.25" style="54" customWidth="1"/>
    <col min="2" max="2" width="32.5" style="54" customWidth="1"/>
    <col min="3" max="4" width="15" style="115" customWidth="1"/>
    <col min="5" max="5" width="13.125" style="115" customWidth="1"/>
    <col min="6" max="6" width="12.9416666666667" style="115" customWidth="1"/>
    <col min="7" max="254" width="12.9416666666667" style="54" customWidth="1"/>
    <col min="255" max="16382" width="9.55833333333333" style="54"/>
  </cols>
  <sheetData>
    <row r="1" s="54" customFormat="1" ht="45" customHeight="1" spans="1:6">
      <c r="A1" s="69" t="s">
        <v>1096</v>
      </c>
      <c r="B1" s="69"/>
      <c r="C1" s="69"/>
      <c r="D1" s="69"/>
      <c r="E1" s="69"/>
      <c r="F1" s="69"/>
    </row>
    <row r="2" s="54" customFormat="1" ht="16.95" customHeight="1" spans="1:6">
      <c r="A2" s="26" t="s">
        <v>9</v>
      </c>
      <c r="B2" s="26"/>
      <c r="C2" s="127"/>
      <c r="D2" s="127"/>
      <c r="E2" s="127"/>
      <c r="F2" s="127" t="s">
        <v>75</v>
      </c>
    </row>
    <row r="3" s="54" customFormat="1" ht="23" customHeight="1" spans="1:6">
      <c r="A3" s="140" t="s">
        <v>76</v>
      </c>
      <c r="B3" s="141" t="s">
        <v>77</v>
      </c>
      <c r="C3" s="142" t="s">
        <v>1097</v>
      </c>
      <c r="D3" s="142" t="s">
        <v>49</v>
      </c>
      <c r="E3" s="141" t="s">
        <v>1098</v>
      </c>
      <c r="F3" s="149" t="s">
        <v>51</v>
      </c>
    </row>
    <row r="4" s="54" customFormat="1" ht="23" customHeight="1" spans="1:6">
      <c r="A4" s="143"/>
      <c r="B4" s="142"/>
      <c r="C4" s="144"/>
      <c r="D4" s="144"/>
      <c r="E4" s="142"/>
      <c r="F4" s="149"/>
    </row>
    <row r="5" s="54" customFormat="1" ht="23" customHeight="1" spans="1:6">
      <c r="A5" s="81"/>
      <c r="B5" s="95" t="s">
        <v>78</v>
      </c>
      <c r="C5" s="122">
        <f>C6+C11+C22+C30+C37+C41+C44+C48+C53+C59+C63+C68</f>
        <v>65718</v>
      </c>
      <c r="D5" s="122">
        <f>D6+D11+D22+D30+D37+D41+D44+D48+D53+D59+D63+D68</f>
        <v>63582</v>
      </c>
      <c r="E5" s="122">
        <f>E6+E11+E22+E30+E37+E41+E44+E48+E53+E59+E63+E68</f>
        <v>63501</v>
      </c>
      <c r="F5" s="130">
        <f>E5/D5</f>
        <v>0.998726054543739</v>
      </c>
    </row>
    <row r="6" s="54" customFormat="1" ht="23" customHeight="1" spans="1:6">
      <c r="A6" s="81">
        <v>501</v>
      </c>
      <c r="B6" s="121" t="s">
        <v>1099</v>
      </c>
      <c r="C6" s="122">
        <f>SUM(C7:C10)</f>
        <v>12123</v>
      </c>
      <c r="D6" s="122">
        <f>SUM(D7:D10)</f>
        <v>11450</v>
      </c>
      <c r="E6" s="122">
        <f>SUM(E7:E10)</f>
        <v>11449</v>
      </c>
      <c r="F6" s="130">
        <f t="shared" ref="F6:F22" si="0">E6/D6</f>
        <v>0.999912663755459</v>
      </c>
    </row>
    <row r="7" s="54" customFormat="1" ht="23" customHeight="1" spans="1:6">
      <c r="A7" s="81">
        <v>50101</v>
      </c>
      <c r="B7" s="81" t="s">
        <v>1100</v>
      </c>
      <c r="C7" s="123">
        <v>8647</v>
      </c>
      <c r="D7" s="145">
        <v>8018</v>
      </c>
      <c r="E7" s="91">
        <v>8018</v>
      </c>
      <c r="F7" s="131">
        <f t="shared" si="0"/>
        <v>1</v>
      </c>
    </row>
    <row r="8" s="54" customFormat="1" ht="23" customHeight="1" spans="1:6">
      <c r="A8" s="81">
        <v>50102</v>
      </c>
      <c r="B8" s="81" t="s">
        <v>1101</v>
      </c>
      <c r="C8" s="123">
        <v>2014</v>
      </c>
      <c r="D8" s="145">
        <v>1950</v>
      </c>
      <c r="E8" s="91">
        <v>1950</v>
      </c>
      <c r="F8" s="131">
        <f t="shared" si="0"/>
        <v>1</v>
      </c>
    </row>
    <row r="9" s="54" customFormat="1" ht="23" customHeight="1" spans="1:6">
      <c r="A9" s="81">
        <v>50103</v>
      </c>
      <c r="B9" s="81" t="s">
        <v>1102</v>
      </c>
      <c r="C9" s="123">
        <v>944</v>
      </c>
      <c r="D9" s="145">
        <v>861</v>
      </c>
      <c r="E9" s="91">
        <v>861</v>
      </c>
      <c r="F9" s="131">
        <f t="shared" si="0"/>
        <v>1</v>
      </c>
    </row>
    <row r="10" s="54" customFormat="1" ht="23" customHeight="1" spans="1:6">
      <c r="A10" s="81">
        <v>50199</v>
      </c>
      <c r="B10" s="81" t="s">
        <v>1103</v>
      </c>
      <c r="C10" s="123">
        <v>518</v>
      </c>
      <c r="D10" s="145">
        <v>621</v>
      </c>
      <c r="E10" s="91">
        <v>620</v>
      </c>
      <c r="F10" s="131">
        <f t="shared" si="0"/>
        <v>0.998389694041868</v>
      </c>
    </row>
    <row r="11" s="54" customFormat="1" ht="23" customHeight="1" spans="1:6">
      <c r="A11" s="81">
        <v>502</v>
      </c>
      <c r="B11" s="121" t="s">
        <v>1104</v>
      </c>
      <c r="C11" s="122">
        <f>SUM(C12:C21)</f>
        <v>2220</v>
      </c>
      <c r="D11" s="122">
        <f>SUM(D12:D21)</f>
        <v>2112</v>
      </c>
      <c r="E11" s="122">
        <f>SUM(E12:E21)</f>
        <v>2032</v>
      </c>
      <c r="F11" s="130">
        <f t="shared" si="0"/>
        <v>0.962121212121212</v>
      </c>
    </row>
    <row r="12" s="54" customFormat="1" ht="23" customHeight="1" spans="1:6">
      <c r="A12" s="81">
        <v>50201</v>
      </c>
      <c r="B12" s="81" t="s">
        <v>1105</v>
      </c>
      <c r="C12" s="123">
        <v>1308</v>
      </c>
      <c r="D12" s="145">
        <v>1214</v>
      </c>
      <c r="E12" s="91">
        <v>1214</v>
      </c>
      <c r="F12" s="131">
        <f t="shared" si="0"/>
        <v>1</v>
      </c>
    </row>
    <row r="13" s="54" customFormat="1" ht="23" customHeight="1" spans="1:6">
      <c r="A13" s="81">
        <v>50202</v>
      </c>
      <c r="B13" s="81" t="s">
        <v>1106</v>
      </c>
      <c r="C13" s="123">
        <v>53</v>
      </c>
      <c r="D13" s="145">
        <v>32</v>
      </c>
      <c r="E13" s="91">
        <v>32</v>
      </c>
      <c r="F13" s="131">
        <f t="shared" si="0"/>
        <v>1</v>
      </c>
    </row>
    <row r="14" s="54" customFormat="1" ht="23" customHeight="1" spans="1:6">
      <c r="A14" s="81">
        <v>50203</v>
      </c>
      <c r="B14" s="81" t="s">
        <v>1107</v>
      </c>
      <c r="C14" s="123">
        <v>51</v>
      </c>
      <c r="D14" s="145">
        <v>28</v>
      </c>
      <c r="E14" s="91">
        <v>28</v>
      </c>
      <c r="F14" s="131">
        <f t="shared" si="0"/>
        <v>1</v>
      </c>
    </row>
    <row r="15" s="54" customFormat="1" ht="23" customHeight="1" spans="1:6">
      <c r="A15" s="81">
        <v>50204</v>
      </c>
      <c r="B15" s="81" t="s">
        <v>1108</v>
      </c>
      <c r="C15" s="123">
        <v>12</v>
      </c>
      <c r="D15" s="145">
        <v>10</v>
      </c>
      <c r="E15" s="91">
        <v>10</v>
      </c>
      <c r="F15" s="131">
        <f t="shared" si="0"/>
        <v>1</v>
      </c>
    </row>
    <row r="16" s="54" customFormat="1" ht="23" customHeight="1" spans="1:6">
      <c r="A16" s="81">
        <v>50205</v>
      </c>
      <c r="B16" s="81" t="s">
        <v>1109</v>
      </c>
      <c r="C16" s="123">
        <v>390</v>
      </c>
      <c r="D16" s="145">
        <v>376</v>
      </c>
      <c r="E16" s="91">
        <v>376</v>
      </c>
      <c r="F16" s="131">
        <f t="shared" si="0"/>
        <v>1</v>
      </c>
    </row>
    <row r="17" s="54" customFormat="1" ht="23" customHeight="1" spans="1:6">
      <c r="A17" s="81">
        <v>50206</v>
      </c>
      <c r="B17" s="81" t="s">
        <v>1110</v>
      </c>
      <c r="C17" s="123">
        <v>4</v>
      </c>
      <c r="D17" s="145"/>
      <c r="E17" s="91"/>
      <c r="F17" s="131"/>
    </row>
    <row r="18" s="54" customFormat="1" ht="23" customHeight="1" spans="1:6">
      <c r="A18" s="81">
        <v>50207</v>
      </c>
      <c r="B18" s="81" t="s">
        <v>1111</v>
      </c>
      <c r="C18" s="123"/>
      <c r="D18" s="145"/>
      <c r="E18" s="91"/>
      <c r="F18" s="131"/>
    </row>
    <row r="19" s="54" customFormat="1" ht="23" customHeight="1" spans="1:6">
      <c r="A19" s="81">
        <v>50208</v>
      </c>
      <c r="B19" s="81" t="s">
        <v>1112</v>
      </c>
      <c r="C19" s="123">
        <v>108</v>
      </c>
      <c r="D19" s="145">
        <v>67</v>
      </c>
      <c r="E19" s="91">
        <v>67</v>
      </c>
      <c r="F19" s="131">
        <f t="shared" si="0"/>
        <v>1</v>
      </c>
    </row>
    <row r="20" s="54" customFormat="1" ht="23" customHeight="1" spans="1:6">
      <c r="A20" s="81">
        <v>50209</v>
      </c>
      <c r="B20" s="81" t="s">
        <v>1113</v>
      </c>
      <c r="C20" s="123">
        <v>127</v>
      </c>
      <c r="D20" s="145">
        <v>131</v>
      </c>
      <c r="E20" s="91">
        <v>131</v>
      </c>
      <c r="F20" s="131">
        <f t="shared" si="0"/>
        <v>1</v>
      </c>
    </row>
    <row r="21" s="54" customFormat="1" ht="23" customHeight="1" spans="1:6">
      <c r="A21" s="81">
        <v>50299</v>
      </c>
      <c r="B21" s="81" t="s">
        <v>1114</v>
      </c>
      <c r="C21" s="123">
        <v>167</v>
      </c>
      <c r="D21" s="145">
        <v>254</v>
      </c>
      <c r="E21" s="91">
        <v>174</v>
      </c>
      <c r="F21" s="131">
        <f t="shared" si="0"/>
        <v>0.68503937007874</v>
      </c>
    </row>
    <row r="22" s="54" customFormat="1" ht="23" customHeight="1" spans="1:6">
      <c r="A22" s="81">
        <v>503</v>
      </c>
      <c r="B22" s="121" t="s">
        <v>1115</v>
      </c>
      <c r="C22" s="122">
        <f>SUM(C23:C29)</f>
        <v>40</v>
      </c>
      <c r="D22" s="122">
        <f>SUM(D23:D29)</f>
        <v>50</v>
      </c>
      <c r="E22" s="122">
        <f>SUM(E23:E29)</f>
        <v>50</v>
      </c>
      <c r="F22" s="130">
        <f t="shared" si="0"/>
        <v>1</v>
      </c>
    </row>
    <row r="23" s="54" customFormat="1" ht="23" customHeight="1" spans="1:6">
      <c r="A23" s="81">
        <v>50301</v>
      </c>
      <c r="B23" s="81" t="s">
        <v>1116</v>
      </c>
      <c r="C23" s="123"/>
      <c r="D23" s="145"/>
      <c r="E23" s="91"/>
      <c r="F23" s="131"/>
    </row>
    <row r="24" s="54" customFormat="1" ht="23" customHeight="1" spans="1:6">
      <c r="A24" s="81">
        <v>50302</v>
      </c>
      <c r="B24" s="81" t="s">
        <v>1117</v>
      </c>
      <c r="C24" s="123"/>
      <c r="D24" s="145"/>
      <c r="E24" s="91"/>
      <c r="F24" s="131"/>
    </row>
    <row r="25" s="54" customFormat="1" ht="23" customHeight="1" spans="1:6">
      <c r="A25" s="81">
        <v>50303</v>
      </c>
      <c r="B25" s="81" t="s">
        <v>1118</v>
      </c>
      <c r="C25" s="123"/>
      <c r="D25" s="145"/>
      <c r="E25" s="91"/>
      <c r="F25" s="131"/>
    </row>
    <row r="26" s="54" customFormat="1" ht="23" customHeight="1" spans="1:6">
      <c r="A26" s="81">
        <v>50305</v>
      </c>
      <c r="B26" s="81" t="s">
        <v>1119</v>
      </c>
      <c r="C26" s="123"/>
      <c r="D26" s="145"/>
      <c r="E26" s="91"/>
      <c r="F26" s="131"/>
    </row>
    <row r="27" s="54" customFormat="1" ht="23" customHeight="1" spans="1:6">
      <c r="A27" s="81">
        <v>50306</v>
      </c>
      <c r="B27" s="81" t="s">
        <v>1120</v>
      </c>
      <c r="C27" s="123">
        <v>40</v>
      </c>
      <c r="D27" s="145">
        <v>50</v>
      </c>
      <c r="E27" s="91">
        <v>50</v>
      </c>
      <c r="F27" s="131">
        <f>E27/D27</f>
        <v>1</v>
      </c>
    </row>
    <row r="28" s="54" customFormat="1" ht="23" customHeight="1" spans="1:6">
      <c r="A28" s="81">
        <v>50307</v>
      </c>
      <c r="B28" s="81" t="s">
        <v>1121</v>
      </c>
      <c r="C28" s="123"/>
      <c r="D28" s="145"/>
      <c r="E28" s="91"/>
      <c r="F28" s="131"/>
    </row>
    <row r="29" s="54" customFormat="1" ht="23" customHeight="1" spans="1:6">
      <c r="A29" s="81">
        <v>50399</v>
      </c>
      <c r="B29" s="81" t="s">
        <v>1122</v>
      </c>
      <c r="C29" s="123"/>
      <c r="D29" s="145"/>
      <c r="E29" s="91"/>
      <c r="F29" s="131"/>
    </row>
    <row r="30" s="54" customFormat="1" ht="23" customHeight="1" spans="1:6">
      <c r="A30" s="81">
        <v>504</v>
      </c>
      <c r="B30" s="121" t="s">
        <v>1123</v>
      </c>
      <c r="C30" s="123"/>
      <c r="D30" s="145"/>
      <c r="E30" s="91"/>
      <c r="F30" s="131"/>
    </row>
    <row r="31" s="54" customFormat="1" ht="23" customHeight="1" spans="1:6">
      <c r="A31" s="81">
        <v>50401</v>
      </c>
      <c r="B31" s="81" t="s">
        <v>1116</v>
      </c>
      <c r="C31" s="123"/>
      <c r="D31" s="145"/>
      <c r="E31" s="91"/>
      <c r="F31" s="131"/>
    </row>
    <row r="32" s="54" customFormat="1" ht="23" customHeight="1" spans="1:6">
      <c r="A32" s="81">
        <v>50402</v>
      </c>
      <c r="B32" s="81" t="s">
        <v>1117</v>
      </c>
      <c r="C32" s="123"/>
      <c r="D32" s="145"/>
      <c r="E32" s="91"/>
      <c r="F32" s="131"/>
    </row>
    <row r="33" s="54" customFormat="1" ht="23" customHeight="1" spans="1:6">
      <c r="A33" s="81">
        <v>50403</v>
      </c>
      <c r="B33" s="81" t="s">
        <v>1118</v>
      </c>
      <c r="C33" s="123"/>
      <c r="D33" s="145"/>
      <c r="E33" s="91"/>
      <c r="F33" s="131"/>
    </row>
    <row r="34" s="54" customFormat="1" ht="23" customHeight="1" spans="1:6">
      <c r="A34" s="81">
        <v>50404</v>
      </c>
      <c r="B34" s="81" t="s">
        <v>1120</v>
      </c>
      <c r="C34" s="123"/>
      <c r="D34" s="145"/>
      <c r="E34" s="91"/>
      <c r="F34" s="131"/>
    </row>
    <row r="35" s="54" customFormat="1" ht="23" customHeight="1" spans="1:6">
      <c r="A35" s="81">
        <v>50405</v>
      </c>
      <c r="B35" s="81" t="s">
        <v>1121</v>
      </c>
      <c r="C35" s="123"/>
      <c r="D35" s="145"/>
      <c r="E35" s="91"/>
      <c r="F35" s="131"/>
    </row>
    <row r="36" s="54" customFormat="1" ht="23" customHeight="1" spans="1:6">
      <c r="A36" s="81">
        <v>50499</v>
      </c>
      <c r="B36" s="81" t="s">
        <v>1122</v>
      </c>
      <c r="C36" s="123"/>
      <c r="D36" s="145"/>
      <c r="E36" s="91"/>
      <c r="F36" s="131"/>
    </row>
    <row r="37" s="54" customFormat="1" ht="23" customHeight="1" spans="1:6">
      <c r="A37" s="81">
        <v>505</v>
      </c>
      <c r="B37" s="121" t="s">
        <v>1124</v>
      </c>
      <c r="C37" s="122">
        <f>SUM(C38:C40)</f>
        <v>48413</v>
      </c>
      <c r="D37" s="122">
        <f>SUM(D38:D40)</f>
        <v>47368</v>
      </c>
      <c r="E37" s="122">
        <f>SUM(E38:E40)</f>
        <v>47368</v>
      </c>
      <c r="F37" s="130">
        <f t="shared" ref="F37:F42" si="1">E37/D37</f>
        <v>1</v>
      </c>
    </row>
    <row r="38" s="54" customFormat="1" ht="23" customHeight="1" spans="1:6">
      <c r="A38" s="81">
        <v>50501</v>
      </c>
      <c r="B38" s="81" t="s">
        <v>1125</v>
      </c>
      <c r="C38" s="123">
        <v>45978</v>
      </c>
      <c r="D38" s="145">
        <v>45109</v>
      </c>
      <c r="E38" s="91">
        <v>45109</v>
      </c>
      <c r="F38" s="131">
        <f t="shared" si="1"/>
        <v>1</v>
      </c>
    </row>
    <row r="39" s="54" customFormat="1" ht="23" customHeight="1" spans="1:6">
      <c r="A39" s="81">
        <v>50502</v>
      </c>
      <c r="B39" s="81" t="s">
        <v>1126</v>
      </c>
      <c r="C39" s="123">
        <v>2435</v>
      </c>
      <c r="D39" s="145">
        <v>2259</v>
      </c>
      <c r="E39" s="91">
        <v>2259</v>
      </c>
      <c r="F39" s="131">
        <f t="shared" si="1"/>
        <v>1</v>
      </c>
    </row>
    <row r="40" s="54" customFormat="1" ht="23" customHeight="1" spans="1:6">
      <c r="A40" s="81">
        <v>50599</v>
      </c>
      <c r="B40" s="81" t="s">
        <v>1127</v>
      </c>
      <c r="C40" s="123"/>
      <c r="D40" s="145"/>
      <c r="E40" s="91"/>
      <c r="F40" s="131"/>
    </row>
    <row r="41" s="54" customFormat="1" ht="23" customHeight="1" spans="1:6">
      <c r="A41" s="81">
        <v>506</v>
      </c>
      <c r="B41" s="121" t="s">
        <v>1128</v>
      </c>
      <c r="C41" s="122">
        <f>SUM(C42:C43)</f>
        <v>90</v>
      </c>
      <c r="D41" s="122">
        <f>SUM(D42:D43)</f>
        <v>84</v>
      </c>
      <c r="E41" s="122">
        <f>SUM(E42:E43)</f>
        <v>84</v>
      </c>
      <c r="F41" s="130">
        <f t="shared" si="1"/>
        <v>1</v>
      </c>
    </row>
    <row r="42" s="54" customFormat="1" ht="23" customHeight="1" spans="1:6">
      <c r="A42" s="81">
        <v>50601</v>
      </c>
      <c r="B42" s="81" t="s">
        <v>1129</v>
      </c>
      <c r="C42" s="123">
        <v>90</v>
      </c>
      <c r="D42" s="145">
        <v>84</v>
      </c>
      <c r="E42" s="91">
        <v>84</v>
      </c>
      <c r="F42" s="131">
        <f t="shared" si="1"/>
        <v>1</v>
      </c>
    </row>
    <row r="43" s="54" customFormat="1" ht="23" customHeight="1" spans="1:6">
      <c r="A43" s="81">
        <v>50602</v>
      </c>
      <c r="B43" s="81" t="s">
        <v>1130</v>
      </c>
      <c r="C43" s="123"/>
      <c r="D43" s="145"/>
      <c r="E43" s="91"/>
      <c r="F43" s="131"/>
    </row>
    <row r="44" s="54" customFormat="1" ht="23" customHeight="1" spans="1:6">
      <c r="A44" s="81">
        <v>507</v>
      </c>
      <c r="B44" s="121" t="s">
        <v>1131</v>
      </c>
      <c r="C44" s="122">
        <f>SUM(C45:C47)</f>
        <v>80</v>
      </c>
      <c r="D44" s="122"/>
      <c r="E44" s="122"/>
      <c r="F44" s="130"/>
    </row>
    <row r="45" s="54" customFormat="1" ht="23" customHeight="1" spans="1:6">
      <c r="A45" s="81">
        <v>50701</v>
      </c>
      <c r="B45" s="81" t="s">
        <v>1132</v>
      </c>
      <c r="C45" s="123"/>
      <c r="D45" s="145"/>
      <c r="E45" s="91"/>
      <c r="F45" s="131"/>
    </row>
    <row r="46" s="54" customFormat="1" ht="23" customHeight="1" spans="1:6">
      <c r="A46" s="81">
        <v>50702</v>
      </c>
      <c r="B46" s="81" t="s">
        <v>1133</v>
      </c>
      <c r="C46" s="123"/>
      <c r="D46" s="145"/>
      <c r="E46" s="91"/>
      <c r="F46" s="131"/>
    </row>
    <row r="47" s="54" customFormat="1" ht="23" customHeight="1" spans="1:6">
      <c r="A47" s="81">
        <v>50799</v>
      </c>
      <c r="B47" s="81" t="s">
        <v>1134</v>
      </c>
      <c r="C47" s="123">
        <v>80</v>
      </c>
      <c r="D47" s="145"/>
      <c r="E47" s="91"/>
      <c r="F47" s="131"/>
    </row>
    <row r="48" s="54" customFormat="1" ht="23" customHeight="1" spans="1:6">
      <c r="A48" s="81">
        <v>508</v>
      </c>
      <c r="B48" s="121" t="s">
        <v>1135</v>
      </c>
      <c r="C48" s="123"/>
      <c r="D48" s="145"/>
      <c r="E48" s="91"/>
      <c r="F48" s="131"/>
    </row>
    <row r="49" s="54" customFormat="1" ht="23" customHeight="1" spans="1:6">
      <c r="A49" s="81">
        <v>50803</v>
      </c>
      <c r="B49" s="81" t="s">
        <v>1136</v>
      </c>
      <c r="C49" s="123"/>
      <c r="D49" s="145"/>
      <c r="E49" s="91"/>
      <c r="F49" s="131"/>
    </row>
    <row r="50" s="54" customFormat="1" ht="23" customHeight="1" spans="1:6">
      <c r="A50" s="81">
        <v>50804</v>
      </c>
      <c r="B50" s="81" t="s">
        <v>1137</v>
      </c>
      <c r="C50" s="123"/>
      <c r="D50" s="145"/>
      <c r="E50" s="91"/>
      <c r="F50" s="131"/>
    </row>
    <row r="51" s="54" customFormat="1" ht="23" customHeight="1" spans="1:6">
      <c r="A51" s="81">
        <v>50805</v>
      </c>
      <c r="B51" s="81" t="s">
        <v>1138</v>
      </c>
      <c r="C51" s="123"/>
      <c r="D51" s="145"/>
      <c r="E51" s="91"/>
      <c r="F51" s="131"/>
    </row>
    <row r="52" s="54" customFormat="1" ht="23" customHeight="1" spans="1:6">
      <c r="A52" s="81">
        <v>50899</v>
      </c>
      <c r="B52" s="81" t="s">
        <v>1139</v>
      </c>
      <c r="C52" s="123"/>
      <c r="D52" s="145"/>
      <c r="E52" s="91"/>
      <c r="F52" s="131"/>
    </row>
    <row r="53" s="54" customFormat="1" ht="23" customHeight="1" spans="1:6">
      <c r="A53" s="81">
        <v>509</v>
      </c>
      <c r="B53" s="121" t="s">
        <v>1140</v>
      </c>
      <c r="C53" s="122">
        <f>SUM(C54:C58)</f>
        <v>2752</v>
      </c>
      <c r="D53" s="122">
        <f>SUM(D54:D58)</f>
        <v>2518</v>
      </c>
      <c r="E53" s="122">
        <f>SUM(E54:E58)</f>
        <v>2518</v>
      </c>
      <c r="F53" s="130">
        <f>E53/D53</f>
        <v>1</v>
      </c>
    </row>
    <row r="54" s="54" customFormat="1" ht="23" customHeight="1" spans="1:6">
      <c r="A54" s="81">
        <v>50901</v>
      </c>
      <c r="B54" s="81" t="s">
        <v>1141</v>
      </c>
      <c r="C54" s="123">
        <v>66</v>
      </c>
      <c r="D54" s="145">
        <v>56</v>
      </c>
      <c r="E54" s="91">
        <v>56</v>
      </c>
      <c r="F54" s="131">
        <f>E54/D54</f>
        <v>1</v>
      </c>
    </row>
    <row r="55" s="54" customFormat="1" ht="23" customHeight="1" spans="1:6">
      <c r="A55" s="81">
        <v>50902</v>
      </c>
      <c r="B55" s="81" t="s">
        <v>1142</v>
      </c>
      <c r="C55" s="123"/>
      <c r="D55" s="145">
        <v>2</v>
      </c>
      <c r="E55" s="91">
        <v>2</v>
      </c>
      <c r="F55" s="131"/>
    </row>
    <row r="56" s="54" customFormat="1" ht="23" customHeight="1" spans="1:6">
      <c r="A56" s="81">
        <v>50903</v>
      </c>
      <c r="B56" s="81" t="s">
        <v>1143</v>
      </c>
      <c r="C56" s="123"/>
      <c r="D56" s="145"/>
      <c r="E56" s="91"/>
      <c r="F56" s="131"/>
    </row>
    <row r="57" s="54" customFormat="1" ht="23" customHeight="1" spans="1:6">
      <c r="A57" s="81">
        <v>50905</v>
      </c>
      <c r="B57" s="81" t="s">
        <v>1144</v>
      </c>
      <c r="C57" s="123">
        <v>2544</v>
      </c>
      <c r="D57" s="145">
        <v>2349</v>
      </c>
      <c r="E57" s="91">
        <v>2349</v>
      </c>
      <c r="F57" s="131">
        <f>E57/D57</f>
        <v>1</v>
      </c>
    </row>
    <row r="58" s="54" customFormat="1" ht="23" customHeight="1" spans="1:6">
      <c r="A58" s="81">
        <v>50999</v>
      </c>
      <c r="B58" s="81" t="s">
        <v>1145</v>
      </c>
      <c r="C58" s="123">
        <v>142</v>
      </c>
      <c r="D58" s="145">
        <v>111</v>
      </c>
      <c r="E58" s="91">
        <v>111</v>
      </c>
      <c r="F58" s="131">
        <f>E58/D58</f>
        <v>1</v>
      </c>
    </row>
    <row r="59" s="54" customFormat="1" ht="23" customHeight="1" spans="1:6">
      <c r="A59" s="81">
        <v>510</v>
      </c>
      <c r="B59" s="121" t="s">
        <v>1146</v>
      </c>
      <c r="C59" s="124"/>
      <c r="D59" s="146"/>
      <c r="E59" s="122"/>
      <c r="F59" s="130"/>
    </row>
    <row r="60" s="54" customFormat="1" ht="23" customHeight="1" spans="1:6">
      <c r="A60" s="81">
        <v>51002</v>
      </c>
      <c r="B60" s="81" t="s">
        <v>1147</v>
      </c>
      <c r="C60" s="123"/>
      <c r="D60" s="145"/>
      <c r="E60" s="91"/>
      <c r="F60" s="131"/>
    </row>
    <row r="61" s="54" customFormat="1" ht="23" customHeight="1" spans="1:6">
      <c r="A61" s="81">
        <v>51003</v>
      </c>
      <c r="B61" s="81" t="s">
        <v>475</v>
      </c>
      <c r="C61" s="123"/>
      <c r="D61" s="145"/>
      <c r="E61" s="91"/>
      <c r="F61" s="131"/>
    </row>
    <row r="62" s="54" customFormat="1" ht="23" customHeight="1" spans="1:6">
      <c r="A62" s="81">
        <v>51004</v>
      </c>
      <c r="B62" s="81" t="s">
        <v>1148</v>
      </c>
      <c r="C62" s="147"/>
      <c r="D62" s="148"/>
      <c r="E62" s="91"/>
      <c r="F62" s="131"/>
    </row>
    <row r="63" s="54" customFormat="1" ht="23" customHeight="1" spans="1:6">
      <c r="A63" s="81">
        <v>511</v>
      </c>
      <c r="B63" s="121" t="s">
        <v>1149</v>
      </c>
      <c r="C63" s="147"/>
      <c r="D63" s="148"/>
      <c r="E63" s="91"/>
      <c r="F63" s="131"/>
    </row>
    <row r="64" s="54" customFormat="1" ht="23" customHeight="1" spans="1:6">
      <c r="A64" s="81">
        <v>51101</v>
      </c>
      <c r="B64" s="81" t="s">
        <v>1150</v>
      </c>
      <c r="C64" s="147"/>
      <c r="D64" s="148"/>
      <c r="E64" s="91"/>
      <c r="F64" s="131"/>
    </row>
    <row r="65" s="54" customFormat="1" ht="23" customHeight="1" spans="1:6">
      <c r="A65" s="81">
        <v>51102</v>
      </c>
      <c r="B65" s="81" t="s">
        <v>1151</v>
      </c>
      <c r="C65" s="147"/>
      <c r="D65" s="148"/>
      <c r="E65" s="91"/>
      <c r="F65" s="131"/>
    </row>
    <row r="66" s="54" customFormat="1" ht="23" customHeight="1" spans="1:6">
      <c r="A66" s="81">
        <v>51103</v>
      </c>
      <c r="B66" s="81" t="s">
        <v>1152</v>
      </c>
      <c r="C66" s="147"/>
      <c r="D66" s="148"/>
      <c r="E66" s="91"/>
      <c r="F66" s="131"/>
    </row>
    <row r="67" s="54" customFormat="1" ht="23" customHeight="1" spans="1:6">
      <c r="A67" s="81">
        <v>51104</v>
      </c>
      <c r="B67" s="81" t="s">
        <v>1153</v>
      </c>
      <c r="C67" s="147"/>
      <c r="D67" s="148"/>
      <c r="E67" s="91"/>
      <c r="F67" s="131"/>
    </row>
    <row r="68" s="54" customFormat="1" ht="23" customHeight="1" spans="1:6">
      <c r="A68" s="81">
        <v>599</v>
      </c>
      <c r="B68" s="121" t="s">
        <v>1154</v>
      </c>
      <c r="C68" s="147"/>
      <c r="D68" s="148"/>
      <c r="E68" s="91"/>
      <c r="F68" s="131"/>
    </row>
    <row r="69" s="54" customFormat="1" ht="23" customHeight="1" spans="1:6">
      <c r="A69" s="81">
        <v>59907</v>
      </c>
      <c r="B69" s="81" t="s">
        <v>1155</v>
      </c>
      <c r="C69" s="147"/>
      <c r="D69" s="148"/>
      <c r="E69" s="91"/>
      <c r="F69" s="131"/>
    </row>
    <row r="70" s="54" customFormat="1" ht="23" customHeight="1" spans="1:6">
      <c r="A70" s="81">
        <v>59908</v>
      </c>
      <c r="B70" s="81" t="s">
        <v>1156</v>
      </c>
      <c r="C70" s="147"/>
      <c r="D70" s="148"/>
      <c r="E70" s="91"/>
      <c r="F70" s="131"/>
    </row>
    <row r="71" s="54" customFormat="1" ht="23" customHeight="1" spans="1:6">
      <c r="A71" s="81">
        <v>59909</v>
      </c>
      <c r="B71" s="81" t="s">
        <v>1157</v>
      </c>
      <c r="C71" s="147"/>
      <c r="D71" s="148"/>
      <c r="E71" s="91"/>
      <c r="F71" s="131"/>
    </row>
    <row r="72" s="54" customFormat="1" ht="23" customHeight="1" spans="1:6">
      <c r="A72" s="81">
        <v>59910</v>
      </c>
      <c r="B72" s="81" t="s">
        <v>1158</v>
      </c>
      <c r="C72" s="147"/>
      <c r="D72" s="148"/>
      <c r="E72" s="91"/>
      <c r="F72" s="131"/>
    </row>
    <row r="73" s="54" customFormat="1" ht="23" customHeight="1" spans="1:6">
      <c r="A73" s="81">
        <v>59999</v>
      </c>
      <c r="B73" s="81" t="s">
        <v>938</v>
      </c>
      <c r="C73" s="147"/>
      <c r="D73" s="148"/>
      <c r="E73" s="91"/>
      <c r="F73" s="131"/>
    </row>
  </sheetData>
  <mergeCells count="7">
    <mergeCell ref="A1:F1"/>
    <mergeCell ref="A3:A4"/>
    <mergeCell ref="B3:B4"/>
    <mergeCell ref="C3:C4"/>
    <mergeCell ref="D3:D4"/>
    <mergeCell ref="E3:E4"/>
    <mergeCell ref="F3:F4"/>
  </mergeCells>
  <dataValidations count="1">
    <dataValidation type="decimal" operator="between" allowBlank="1" showInputMessage="1" showErrorMessage="1" sqref="C11:E11 C22:E22 C37:E37 C41:E41 C44:E44 C53:E53 E7:E10 E12:E21 E23:E36 E38:E40 E42:E43 E45:E52 E54:E73 C5:E6">
      <formula1>-99999999999999</formula1>
      <formula2>99999999999999</formula2>
    </dataValidation>
  </dataValidations>
  <pageMargins left="0.751388888888889" right="0.751388888888889" top="1" bottom="1" header="0.5" footer="0.5"/>
  <pageSetup paperSize="9" scale="80" fitToHeight="0"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71"/>
  <sheetViews>
    <sheetView view="pageBreakPreview" zoomScaleNormal="100" topLeftCell="A39" workbookViewId="0">
      <selection activeCell="A8" sqref="A8"/>
    </sheetView>
  </sheetViews>
  <sheetFormatPr defaultColWidth="12.9416666666667" defaultRowHeight="16.95" customHeight="1" outlineLevelCol="1"/>
  <cols>
    <col min="1" max="1" width="57.6916666666667" style="54" customWidth="1"/>
    <col min="2" max="2" width="27.5833333333333" style="54" customWidth="1"/>
    <col min="3" max="254" width="12.9416666666667" style="54" customWidth="1"/>
    <col min="255" max="16382" width="9.55833333333333" style="54"/>
    <col min="16383" max="16383" width="9.55833333333333" style="138"/>
    <col min="16384" max="16384" width="12.9416666666667" style="138"/>
  </cols>
  <sheetData>
    <row r="1" s="54" customFormat="1" ht="34" customHeight="1" spans="1:2">
      <c r="A1" s="36" t="s">
        <v>12</v>
      </c>
      <c r="B1" s="36"/>
    </row>
    <row r="2" s="54" customFormat="1" ht="17" customHeight="1" spans="1:2">
      <c r="A2" s="139" t="s">
        <v>11</v>
      </c>
      <c r="B2" s="65" t="s">
        <v>75</v>
      </c>
    </row>
    <row r="3" s="54" customFormat="1" ht="17" customHeight="1" spans="1:2">
      <c r="A3" s="56" t="s">
        <v>1159</v>
      </c>
      <c r="B3" s="56" t="s">
        <v>1160</v>
      </c>
    </row>
    <row r="4" s="54" customFormat="1" ht="17" customHeight="1" spans="1:2">
      <c r="A4" s="58" t="s">
        <v>1161</v>
      </c>
      <c r="B4" s="59"/>
    </row>
    <row r="5" s="54" customFormat="1" customHeight="1" spans="1:2">
      <c r="A5" s="60" t="s">
        <v>1162</v>
      </c>
      <c r="B5" s="59"/>
    </row>
    <row r="6" s="54" customFormat="1" customHeight="1" spans="1:2">
      <c r="A6" s="60" t="s">
        <v>1163</v>
      </c>
      <c r="B6" s="59"/>
    </row>
    <row r="7" s="54" customFormat="1" customHeight="1" spans="1:2">
      <c r="A7" s="60" t="s">
        <v>1164</v>
      </c>
      <c r="B7" s="59"/>
    </row>
    <row r="8" s="54" customFormat="1" customHeight="1" spans="1:2">
      <c r="A8" s="60" t="s">
        <v>1165</v>
      </c>
      <c r="B8" s="59"/>
    </row>
    <row r="9" s="54" customFormat="1" customHeight="1" spans="1:2">
      <c r="A9" s="60" t="s">
        <v>1166</v>
      </c>
      <c r="B9" s="59"/>
    </row>
    <row r="10" s="54" customFormat="1" customHeight="1" spans="1:2">
      <c r="A10" s="60" t="s">
        <v>1167</v>
      </c>
      <c r="B10" s="59"/>
    </row>
    <row r="11" s="54" customFormat="1" customHeight="1" spans="1:2">
      <c r="A11" s="58" t="s">
        <v>1168</v>
      </c>
      <c r="B11" s="59"/>
    </row>
    <row r="12" s="54" customFormat="1" customHeight="1" spans="1:2">
      <c r="A12" s="60" t="s">
        <v>1169</v>
      </c>
      <c r="B12" s="59"/>
    </row>
    <row r="13" s="54" customFormat="1" customHeight="1" spans="1:2">
      <c r="A13" s="60" t="s">
        <v>1170</v>
      </c>
      <c r="B13" s="59"/>
    </row>
    <row r="14" s="54" customFormat="1" customHeight="1" spans="1:2">
      <c r="A14" s="60" t="s">
        <v>1171</v>
      </c>
      <c r="B14" s="59"/>
    </row>
    <row r="15" s="54" customFormat="1" customHeight="1" spans="1:2">
      <c r="A15" s="60" t="s">
        <v>1172</v>
      </c>
      <c r="B15" s="59"/>
    </row>
    <row r="16" s="54" customFormat="1" customHeight="1" spans="1:2">
      <c r="A16" s="60" t="s">
        <v>1173</v>
      </c>
      <c r="B16" s="59"/>
    </row>
    <row r="17" s="54" customFormat="1" customHeight="1" spans="1:2">
      <c r="A17" s="60" t="s">
        <v>1174</v>
      </c>
      <c r="B17" s="59"/>
    </row>
    <row r="18" s="54" customFormat="1" customHeight="1" spans="1:2">
      <c r="A18" s="60" t="s">
        <v>1175</v>
      </c>
      <c r="B18" s="59"/>
    </row>
    <row r="19" s="54" customFormat="1" customHeight="1" spans="1:2">
      <c r="A19" s="60" t="s">
        <v>1176</v>
      </c>
      <c r="B19" s="59"/>
    </row>
    <row r="20" s="54" customFormat="1" customHeight="1" spans="1:2">
      <c r="A20" s="60" t="s">
        <v>1177</v>
      </c>
      <c r="B20" s="59"/>
    </row>
    <row r="21" s="54" customFormat="1" customHeight="1" spans="1:2">
      <c r="A21" s="60" t="s">
        <v>1178</v>
      </c>
      <c r="B21" s="59"/>
    </row>
    <row r="22" s="54" customFormat="1" customHeight="1" spans="1:2">
      <c r="A22" s="60" t="s">
        <v>1179</v>
      </c>
      <c r="B22" s="59"/>
    </row>
    <row r="23" s="54" customFormat="1" customHeight="1" spans="1:2">
      <c r="A23" s="60" t="s">
        <v>1180</v>
      </c>
      <c r="B23" s="59"/>
    </row>
    <row r="24" s="54" customFormat="1" customHeight="1" spans="1:2">
      <c r="A24" s="60" t="s">
        <v>1181</v>
      </c>
      <c r="B24" s="59"/>
    </row>
    <row r="25" s="54" customFormat="1" customHeight="1" spans="1:2">
      <c r="A25" s="60" t="s">
        <v>1182</v>
      </c>
      <c r="B25" s="59"/>
    </row>
    <row r="26" s="54" customFormat="1" customHeight="1" spans="1:2">
      <c r="A26" s="60" t="s">
        <v>1183</v>
      </c>
      <c r="B26" s="59"/>
    </row>
    <row r="27" s="54" customFormat="1" customHeight="1" spans="1:2">
      <c r="A27" s="60" t="s">
        <v>1184</v>
      </c>
      <c r="B27" s="59"/>
    </row>
    <row r="28" s="54" customFormat="1" customHeight="1" spans="1:2">
      <c r="A28" s="60" t="s">
        <v>1185</v>
      </c>
      <c r="B28" s="59"/>
    </row>
    <row r="29" s="54" customFormat="1" customHeight="1" spans="1:2">
      <c r="A29" s="60" t="s">
        <v>1186</v>
      </c>
      <c r="B29" s="59"/>
    </row>
    <row r="30" s="54" customFormat="1" customHeight="1" spans="1:2">
      <c r="A30" s="60" t="s">
        <v>1187</v>
      </c>
      <c r="B30" s="59"/>
    </row>
    <row r="31" s="54" customFormat="1" customHeight="1" spans="1:2">
      <c r="A31" s="60" t="s">
        <v>1188</v>
      </c>
      <c r="B31" s="59"/>
    </row>
    <row r="32" s="54" customFormat="1" customHeight="1" spans="1:2">
      <c r="A32" s="60" t="s">
        <v>1189</v>
      </c>
      <c r="B32" s="59"/>
    </row>
    <row r="33" s="54" customFormat="1" customHeight="1" spans="1:2">
      <c r="A33" s="60" t="s">
        <v>1190</v>
      </c>
      <c r="B33" s="59"/>
    </row>
    <row r="34" s="54" customFormat="1" customHeight="1" spans="1:2">
      <c r="A34" s="60" t="s">
        <v>1191</v>
      </c>
      <c r="B34" s="59"/>
    </row>
    <row r="35" s="54" customFormat="1" customHeight="1" spans="1:2">
      <c r="A35" s="60" t="s">
        <v>1192</v>
      </c>
      <c r="B35" s="59"/>
    </row>
    <row r="36" s="54" customFormat="1" customHeight="1" spans="1:2">
      <c r="A36" s="60" t="s">
        <v>1193</v>
      </c>
      <c r="B36" s="59"/>
    </row>
    <row r="37" s="54" customFormat="1" customHeight="1" spans="1:2">
      <c r="A37" s="60" t="s">
        <v>1194</v>
      </c>
      <c r="B37" s="61"/>
    </row>
    <row r="38" s="54" customFormat="1" customHeight="1" spans="1:2">
      <c r="A38" s="62" t="s">
        <v>1195</v>
      </c>
      <c r="B38" s="59"/>
    </row>
    <row r="39" s="54" customFormat="1" customHeight="1" spans="1:2">
      <c r="A39" s="60" t="s">
        <v>1196</v>
      </c>
      <c r="B39" s="64"/>
    </row>
    <row r="40" s="54" customFormat="1" customHeight="1" spans="1:2">
      <c r="A40" s="60" t="s">
        <v>1197</v>
      </c>
      <c r="B40" s="59"/>
    </row>
    <row r="41" s="54" customFormat="1" customHeight="1" spans="1:2">
      <c r="A41" s="60" t="s">
        <v>1198</v>
      </c>
      <c r="B41" s="59"/>
    </row>
    <row r="42" s="54" customFormat="1" customHeight="1" spans="1:2">
      <c r="A42" s="60" t="s">
        <v>1199</v>
      </c>
      <c r="B42" s="59"/>
    </row>
    <row r="43" s="54" customFormat="1" customHeight="1" spans="1:2">
      <c r="A43" s="60" t="s">
        <v>1200</v>
      </c>
      <c r="B43" s="59"/>
    </row>
    <row r="44" s="54" customFormat="1" customHeight="1" spans="1:2">
      <c r="A44" s="60" t="s">
        <v>1201</v>
      </c>
      <c r="B44" s="59"/>
    </row>
    <row r="45" s="54" customFormat="1" customHeight="1" spans="1:2">
      <c r="A45" s="60" t="s">
        <v>1202</v>
      </c>
      <c r="B45" s="59"/>
    </row>
    <row r="46" s="54" customFormat="1" customHeight="1" spans="1:2">
      <c r="A46" s="60" t="s">
        <v>1203</v>
      </c>
      <c r="B46" s="59"/>
    </row>
    <row r="47" s="54" customFormat="1" customHeight="1" spans="1:2">
      <c r="A47" s="60" t="s">
        <v>1204</v>
      </c>
      <c r="B47" s="59"/>
    </row>
    <row r="48" s="54" customFormat="1" customHeight="1" spans="1:2">
      <c r="A48" s="60" t="s">
        <v>1205</v>
      </c>
      <c r="B48" s="59"/>
    </row>
    <row r="49" s="54" customFormat="1" customHeight="1" spans="1:2">
      <c r="A49" s="60" t="s">
        <v>1206</v>
      </c>
      <c r="B49" s="59"/>
    </row>
    <row r="50" s="54" customFormat="1" customHeight="1" spans="1:2">
      <c r="A50" s="58" t="s">
        <v>1207</v>
      </c>
      <c r="B50" s="59"/>
    </row>
    <row r="51" s="54" customFormat="1" customHeight="1" spans="1:2">
      <c r="A51" s="60" t="s">
        <v>1208</v>
      </c>
      <c r="B51" s="59"/>
    </row>
    <row r="52" s="54" customFormat="1" customHeight="1" spans="1:2">
      <c r="A52" s="60" t="s">
        <v>1209</v>
      </c>
      <c r="B52" s="59"/>
    </row>
    <row r="53" s="54" customFormat="1" ht="17" customHeight="1" spans="1:2">
      <c r="A53" s="60" t="s">
        <v>1210</v>
      </c>
      <c r="B53" s="59"/>
    </row>
    <row r="54" s="54" customFormat="1" ht="17" customHeight="1" spans="1:2">
      <c r="A54" s="60" t="s">
        <v>1211</v>
      </c>
      <c r="B54" s="59"/>
    </row>
    <row r="55" s="54" customFormat="1" ht="17" customHeight="1" spans="1:2">
      <c r="A55" s="60" t="s">
        <v>1212</v>
      </c>
      <c r="B55" s="59"/>
    </row>
    <row r="56" s="54" customFormat="1" ht="17" customHeight="1" spans="1:2">
      <c r="A56" s="60" t="s">
        <v>1213</v>
      </c>
      <c r="B56" s="59"/>
    </row>
    <row r="57" s="54" customFormat="1" ht="17" customHeight="1" spans="1:2">
      <c r="A57" s="60" t="s">
        <v>1214</v>
      </c>
      <c r="B57" s="59"/>
    </row>
    <row r="58" s="54" customFormat="1" ht="17" customHeight="1" spans="1:2">
      <c r="A58" s="60" t="s">
        <v>1215</v>
      </c>
      <c r="B58" s="59"/>
    </row>
    <row r="59" s="54" customFormat="1" ht="17" customHeight="1" spans="1:2">
      <c r="A59" s="60" t="s">
        <v>1216</v>
      </c>
      <c r="B59" s="59"/>
    </row>
    <row r="60" s="54" customFormat="1" ht="17" customHeight="1" spans="1:2">
      <c r="A60" s="60" t="s">
        <v>1217</v>
      </c>
      <c r="B60" s="59"/>
    </row>
    <row r="61" s="54" customFormat="1" ht="17" customHeight="1" spans="1:2">
      <c r="A61" s="60" t="s">
        <v>1218</v>
      </c>
      <c r="B61" s="59"/>
    </row>
    <row r="62" s="54" customFormat="1" ht="17" customHeight="1" spans="1:2">
      <c r="A62" s="60" t="s">
        <v>1219</v>
      </c>
      <c r="B62" s="59"/>
    </row>
    <row r="63" s="54" customFormat="1" ht="17" customHeight="1" spans="1:2">
      <c r="A63" s="60" t="s">
        <v>1220</v>
      </c>
      <c r="B63" s="59"/>
    </row>
    <row r="64" s="54" customFormat="1" ht="17" customHeight="1" spans="1:2">
      <c r="A64" s="60" t="s">
        <v>1221</v>
      </c>
      <c r="B64" s="59"/>
    </row>
    <row r="65" s="54" customFormat="1" ht="17" customHeight="1" spans="1:2">
      <c r="A65" s="60" t="s">
        <v>1222</v>
      </c>
      <c r="B65" s="59"/>
    </row>
    <row r="66" s="54" customFormat="1" ht="17" customHeight="1" spans="1:2">
      <c r="A66" s="60" t="s">
        <v>1223</v>
      </c>
      <c r="B66" s="59"/>
    </row>
    <row r="67" s="54" customFormat="1" ht="17" customHeight="1" spans="1:2">
      <c r="A67" s="60" t="s">
        <v>1224</v>
      </c>
      <c r="B67" s="59"/>
    </row>
    <row r="68" s="54" customFormat="1" ht="17" customHeight="1" spans="1:2">
      <c r="A68" s="60" t="s">
        <v>1225</v>
      </c>
      <c r="B68" s="59"/>
    </row>
    <row r="69" s="54" customFormat="1" ht="17" customHeight="1" spans="1:2">
      <c r="A69" s="60" t="s">
        <v>1226</v>
      </c>
      <c r="B69" s="59"/>
    </row>
    <row r="70" s="54" customFormat="1" customHeight="1" spans="1:2">
      <c r="A70" s="60" t="s">
        <v>1227</v>
      </c>
      <c r="B70" s="59"/>
    </row>
    <row r="71" s="54" customFormat="1" ht="17" customHeight="1" spans="1:2">
      <c r="A71" s="60" t="s">
        <v>1154</v>
      </c>
      <c r="B71" s="59"/>
    </row>
  </sheetData>
  <mergeCells count="1">
    <mergeCell ref="A1:B1"/>
  </mergeCells>
  <pageMargins left="0.984027777777778" right="0.751388888888889" top="1" bottom="1" header="0.5" footer="0.5"/>
  <pageSetup paperSize="9" scale="91" fitToHeight="0"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9"/>
  <sheetViews>
    <sheetView topLeftCell="C4" workbookViewId="0">
      <selection activeCell="E34" sqref="E34"/>
    </sheetView>
  </sheetViews>
  <sheetFormatPr defaultColWidth="9.55833333333333" defaultRowHeight="15" customHeight="1" outlineLevelCol="4"/>
  <cols>
    <col min="1" max="2" width="9.55833333333333" style="1" hidden="1" customWidth="1"/>
    <col min="3" max="3" width="23.2333333333333" style="1" customWidth="1"/>
    <col min="4" max="4" width="32.525" style="1" customWidth="1"/>
    <col min="5" max="5" width="37.9666666666667" style="1" customWidth="1"/>
    <col min="6" max="6" width="10.375" style="1" customWidth="1"/>
    <col min="7" max="16384" width="9.55833333333333" style="1"/>
  </cols>
  <sheetData>
    <row r="1" s="1" customFormat="1" ht="22.5" hidden="1" spans="1:3">
      <c r="A1" s="24"/>
      <c r="B1" s="24" t="s">
        <v>1228</v>
      </c>
      <c r="C1" s="24" t="s">
        <v>1229</v>
      </c>
    </row>
    <row r="2" s="1" customFormat="1" ht="22.5" hidden="1" spans="1:3">
      <c r="A2" s="24">
        <v>0</v>
      </c>
      <c r="B2" s="24" t="s">
        <v>1230</v>
      </c>
      <c r="C2" s="24" t="s">
        <v>1231</v>
      </c>
    </row>
    <row r="3" s="1" customFormat="1" ht="14.25" hidden="1" spans="1:5">
      <c r="A3" s="24">
        <v>0</v>
      </c>
      <c r="B3" s="24" t="s">
        <v>1232</v>
      </c>
      <c r="C3" s="24" t="s">
        <v>1233</v>
      </c>
      <c r="D3" s="24" t="s">
        <v>1234</v>
      </c>
      <c r="E3" s="24" t="s">
        <v>1235</v>
      </c>
    </row>
    <row r="4" s="1" customFormat="1" ht="30" customHeight="1" spans="1:5">
      <c r="A4" s="24">
        <v>0</v>
      </c>
      <c r="C4" s="25" t="s">
        <v>14</v>
      </c>
      <c r="D4" s="25"/>
      <c r="E4" s="25"/>
    </row>
    <row r="5" s="1" customFormat="1" ht="14.3" customHeight="1" spans="1:5">
      <c r="A5" s="24">
        <v>0</v>
      </c>
      <c r="C5" s="99" t="s">
        <v>13</v>
      </c>
      <c r="D5" s="26"/>
      <c r="E5" s="32" t="s">
        <v>1236</v>
      </c>
    </row>
    <row r="6" s="136" customFormat="1" ht="17.05" customHeight="1" spans="1:5">
      <c r="A6" s="137">
        <v>0</v>
      </c>
      <c r="C6" s="27" t="s">
        <v>1237</v>
      </c>
      <c r="D6" s="27" t="s">
        <v>1238</v>
      </c>
      <c r="E6" s="27" t="s">
        <v>1239</v>
      </c>
    </row>
    <row r="7" s="1" customFormat="1" ht="19.9" customHeight="1" spans="1:5">
      <c r="A7" s="24" t="s">
        <v>1240</v>
      </c>
      <c r="B7" s="100" t="s">
        <v>1241</v>
      </c>
      <c r="C7" s="101" t="s">
        <v>1242</v>
      </c>
      <c r="D7" s="102">
        <v>21.41</v>
      </c>
      <c r="E7" s="102">
        <v>21.36</v>
      </c>
    </row>
    <row r="8" s="1" customFormat="1" ht="14.3" customHeight="1" spans="1:5">
      <c r="A8" s="24">
        <v>0</v>
      </c>
      <c r="C8" s="24" t="s">
        <v>1243</v>
      </c>
      <c r="D8" s="24"/>
      <c r="E8" s="24"/>
    </row>
    <row r="9" s="1" customFormat="1" ht="14.3" customHeight="1" spans="1:5">
      <c r="A9" s="24">
        <v>0</v>
      </c>
      <c r="C9" s="24" t="s">
        <v>1244</v>
      </c>
      <c r="D9" s="24"/>
      <c r="E9" s="24"/>
    </row>
  </sheetData>
  <mergeCells count="3">
    <mergeCell ref="C4:E4"/>
    <mergeCell ref="C8:E8"/>
    <mergeCell ref="C9:E9"/>
  </mergeCells>
  <pageMargins left="0.75" right="0.75" top="1" bottom="1" header="0.5" footer="0.5"/>
  <pageSetup paperSize="9" scale="86"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21"/>
  <sheetViews>
    <sheetView zoomScale="90" zoomScaleNormal="90" topLeftCell="A111" workbookViewId="0">
      <selection activeCell="C121" sqref="C121"/>
    </sheetView>
  </sheetViews>
  <sheetFormatPr defaultColWidth="12.9416666666667" defaultRowHeight="16.95" customHeight="1" outlineLevelCol="3"/>
  <cols>
    <col min="1" max="1" width="51.9416666666667" style="54" customWidth="1"/>
    <col min="2" max="2" width="20.7166666666667" style="54" customWidth="1"/>
    <col min="3" max="3" width="53.4666666666667" style="54" customWidth="1"/>
    <col min="4" max="4" width="20.7166666666667" style="54" customWidth="1"/>
    <col min="5" max="256" width="12.9416666666667" style="54" customWidth="1"/>
    <col min="257" max="16384" width="12.9416666666667" style="54"/>
  </cols>
  <sheetData>
    <row r="1" s="54" customFormat="1" ht="38" customHeight="1" spans="1:4">
      <c r="A1" s="36" t="s">
        <v>16</v>
      </c>
      <c r="B1" s="36"/>
      <c r="C1" s="36"/>
      <c r="D1" s="36"/>
    </row>
    <row r="2" s="54" customFormat="1" ht="21" customHeight="1" spans="1:4">
      <c r="A2" s="55" t="s">
        <v>15</v>
      </c>
      <c r="B2" s="55"/>
      <c r="C2" s="55"/>
      <c r="D2" s="65" t="s">
        <v>75</v>
      </c>
    </row>
    <row r="3" s="54" customFormat="1" ht="28" customHeight="1" spans="1:4">
      <c r="A3" s="94" t="s">
        <v>1159</v>
      </c>
      <c r="B3" s="94" t="s">
        <v>1160</v>
      </c>
      <c r="C3" s="94" t="s">
        <v>1159</v>
      </c>
      <c r="D3" s="94" t="s">
        <v>1160</v>
      </c>
    </row>
    <row r="4" s="54" customFormat="1" ht="28" customHeight="1" spans="1:4">
      <c r="A4" s="97" t="s">
        <v>1245</v>
      </c>
      <c r="B4" s="96">
        <v>37213</v>
      </c>
      <c r="C4" s="97" t="s">
        <v>78</v>
      </c>
      <c r="D4" s="96">
        <v>222268</v>
      </c>
    </row>
    <row r="5" s="54" customFormat="1" ht="28" customHeight="1" spans="1:4">
      <c r="A5" s="97" t="s">
        <v>1246</v>
      </c>
      <c r="B5" s="96">
        <v>179158</v>
      </c>
      <c r="C5" s="97" t="s">
        <v>1247</v>
      </c>
      <c r="D5" s="96">
        <v>0</v>
      </c>
    </row>
    <row r="6" s="54" customFormat="1" ht="28" customHeight="1" spans="1:4">
      <c r="A6" s="97" t="s">
        <v>1248</v>
      </c>
      <c r="B6" s="96">
        <v>10032</v>
      </c>
      <c r="C6" s="97" t="s">
        <v>1249</v>
      </c>
      <c r="D6" s="96">
        <v>0</v>
      </c>
    </row>
    <row r="7" s="54" customFormat="1" ht="28" customHeight="1" spans="1:4">
      <c r="A7" s="82" t="s">
        <v>1250</v>
      </c>
      <c r="B7" s="83">
        <v>2065</v>
      </c>
      <c r="C7" s="82" t="s">
        <v>1251</v>
      </c>
      <c r="D7" s="83"/>
    </row>
    <row r="8" s="54" customFormat="1" ht="28" customHeight="1" spans="1:4">
      <c r="A8" s="82" t="s">
        <v>1252</v>
      </c>
      <c r="B8" s="83">
        <v>2</v>
      </c>
      <c r="C8" s="82" t="s">
        <v>1253</v>
      </c>
      <c r="D8" s="83"/>
    </row>
    <row r="9" s="54" customFormat="1" ht="28" customHeight="1" spans="1:4">
      <c r="A9" s="82" t="s">
        <v>1254</v>
      </c>
      <c r="B9" s="83">
        <v>20</v>
      </c>
      <c r="C9" s="82" t="s">
        <v>1255</v>
      </c>
      <c r="D9" s="83"/>
    </row>
    <row r="10" s="54" customFormat="1" ht="28" customHeight="1" spans="1:4">
      <c r="A10" s="82" t="s">
        <v>1256</v>
      </c>
      <c r="B10" s="83"/>
      <c r="C10" s="82" t="s">
        <v>1257</v>
      </c>
      <c r="D10" s="83"/>
    </row>
    <row r="11" s="54" customFormat="1" ht="28" customHeight="1" spans="1:4">
      <c r="A11" s="82" t="s">
        <v>1258</v>
      </c>
      <c r="B11" s="83">
        <v>7945</v>
      </c>
      <c r="C11" s="82" t="s">
        <v>1259</v>
      </c>
      <c r="D11" s="83"/>
    </row>
    <row r="12" s="54" customFormat="1" ht="28" customHeight="1" spans="1:4">
      <c r="A12" s="82" t="s">
        <v>1260</v>
      </c>
      <c r="B12" s="83"/>
      <c r="C12" s="82" t="s">
        <v>1261</v>
      </c>
      <c r="D12" s="83"/>
    </row>
    <row r="13" s="54" customFormat="1" ht="28" customHeight="1" spans="1:4">
      <c r="A13" s="97" t="s">
        <v>1262</v>
      </c>
      <c r="B13" s="96">
        <v>141701</v>
      </c>
      <c r="C13" s="97" t="s">
        <v>1263</v>
      </c>
      <c r="D13" s="96">
        <v>0</v>
      </c>
    </row>
    <row r="14" s="54" customFormat="1" ht="28" customHeight="1" spans="1:4">
      <c r="A14" s="82" t="s">
        <v>1264</v>
      </c>
      <c r="B14" s="83">
        <v>-682</v>
      </c>
      <c r="C14" s="82" t="s">
        <v>1265</v>
      </c>
      <c r="D14" s="83"/>
    </row>
    <row r="15" s="54" customFormat="1" ht="28" customHeight="1" spans="1:4">
      <c r="A15" s="82" t="s">
        <v>1266</v>
      </c>
      <c r="B15" s="83">
        <v>46396</v>
      </c>
      <c r="C15" s="82" t="s">
        <v>1267</v>
      </c>
      <c r="D15" s="83"/>
    </row>
    <row r="16" s="54" customFormat="1" ht="28" customHeight="1" spans="1:4">
      <c r="A16" s="82" t="s">
        <v>1268</v>
      </c>
      <c r="B16" s="83">
        <v>10507</v>
      </c>
      <c r="C16" s="82" t="s">
        <v>1269</v>
      </c>
      <c r="D16" s="83"/>
    </row>
    <row r="17" s="54" customFormat="1" ht="28" customHeight="1" spans="1:4">
      <c r="A17" s="82" t="s">
        <v>1270</v>
      </c>
      <c r="B17" s="83">
        <v>5385</v>
      </c>
      <c r="C17" s="82" t="s">
        <v>1271</v>
      </c>
      <c r="D17" s="83"/>
    </row>
    <row r="18" s="54" customFormat="1" ht="28" customHeight="1" spans="1:4">
      <c r="A18" s="82" t="s">
        <v>1272</v>
      </c>
      <c r="B18" s="83">
        <v>934</v>
      </c>
      <c r="C18" s="82" t="s">
        <v>1273</v>
      </c>
      <c r="D18" s="83"/>
    </row>
    <row r="19" s="54" customFormat="1" ht="28" customHeight="1" spans="1:4">
      <c r="A19" s="82" t="s">
        <v>1274</v>
      </c>
      <c r="B19" s="83">
        <v>-121</v>
      </c>
      <c r="C19" s="82" t="s">
        <v>1275</v>
      </c>
      <c r="D19" s="83"/>
    </row>
    <row r="20" s="54" customFormat="1" ht="28" customHeight="1" spans="1:4">
      <c r="A20" s="82" t="s">
        <v>1276</v>
      </c>
      <c r="B20" s="83"/>
      <c r="C20" s="82" t="s">
        <v>1277</v>
      </c>
      <c r="D20" s="83"/>
    </row>
    <row r="21" s="54" customFormat="1" ht="28" customHeight="1" spans="1:4">
      <c r="A21" s="82" t="s">
        <v>1278</v>
      </c>
      <c r="B21" s="83">
        <v>15923</v>
      </c>
      <c r="C21" s="82" t="s">
        <v>1279</v>
      </c>
      <c r="D21" s="83"/>
    </row>
    <row r="22" s="54" customFormat="1" ht="28" customHeight="1" spans="1:4">
      <c r="A22" s="82" t="s">
        <v>1280</v>
      </c>
      <c r="B22" s="83">
        <v>3075</v>
      </c>
      <c r="C22" s="82" t="s">
        <v>1281</v>
      </c>
      <c r="D22" s="83"/>
    </row>
    <row r="23" s="54" customFormat="1" ht="28" customHeight="1" spans="1:4">
      <c r="A23" s="82" t="s">
        <v>1282</v>
      </c>
      <c r="B23" s="83"/>
      <c r="C23" s="82" t="s">
        <v>1283</v>
      </c>
      <c r="D23" s="83"/>
    </row>
    <row r="24" s="54" customFormat="1" ht="28" customHeight="1" spans="1:4">
      <c r="A24" s="82" t="s">
        <v>1284</v>
      </c>
      <c r="B24" s="83"/>
      <c r="C24" s="82" t="s">
        <v>1285</v>
      </c>
      <c r="D24" s="83"/>
    </row>
    <row r="25" s="54" customFormat="1" ht="28" customHeight="1" spans="1:4">
      <c r="A25" s="82" t="s">
        <v>1286</v>
      </c>
      <c r="B25" s="83"/>
      <c r="C25" s="82" t="s">
        <v>1287</v>
      </c>
      <c r="D25" s="83"/>
    </row>
    <row r="26" s="54" customFormat="1" ht="28" customHeight="1" spans="1:4">
      <c r="A26" s="82" t="s">
        <v>1288</v>
      </c>
      <c r="B26" s="83">
        <v>9893</v>
      </c>
      <c r="C26" s="82" t="s">
        <v>1289</v>
      </c>
      <c r="D26" s="83"/>
    </row>
    <row r="27" s="54" customFormat="1" ht="28" customHeight="1" spans="1:4">
      <c r="A27" s="82" t="s">
        <v>1290</v>
      </c>
      <c r="B27" s="83"/>
      <c r="C27" s="82" t="s">
        <v>1291</v>
      </c>
      <c r="D27" s="83"/>
    </row>
    <row r="28" s="54" customFormat="1" ht="28" customHeight="1" spans="1:4">
      <c r="A28" s="82" t="s">
        <v>1292</v>
      </c>
      <c r="B28" s="83"/>
      <c r="C28" s="82" t="s">
        <v>1293</v>
      </c>
      <c r="D28" s="83"/>
    </row>
    <row r="29" s="54" customFormat="1" ht="28" customHeight="1" spans="1:4">
      <c r="A29" s="82" t="s">
        <v>1294</v>
      </c>
      <c r="B29" s="83"/>
      <c r="C29" s="82" t="s">
        <v>1295</v>
      </c>
      <c r="D29" s="83"/>
    </row>
    <row r="30" s="54" customFormat="1" ht="28" customHeight="1" spans="1:4">
      <c r="A30" s="82" t="s">
        <v>1296</v>
      </c>
      <c r="B30" s="83">
        <v>464</v>
      </c>
      <c r="C30" s="82" t="s">
        <v>1297</v>
      </c>
      <c r="D30" s="83"/>
    </row>
    <row r="31" s="54" customFormat="1" ht="28" customHeight="1" spans="1:4">
      <c r="A31" s="82" t="s">
        <v>1298</v>
      </c>
      <c r="B31" s="83">
        <v>15111</v>
      </c>
      <c r="C31" s="82" t="s">
        <v>1299</v>
      </c>
      <c r="D31" s="83"/>
    </row>
    <row r="32" s="54" customFormat="1" ht="28" customHeight="1" spans="1:4">
      <c r="A32" s="82" t="s">
        <v>1300</v>
      </c>
      <c r="B32" s="83">
        <v>3102</v>
      </c>
      <c r="C32" s="82" t="s">
        <v>1301</v>
      </c>
      <c r="D32" s="83"/>
    </row>
    <row r="33" s="54" customFormat="1" ht="28" customHeight="1" spans="1:4">
      <c r="A33" s="82" t="s">
        <v>1302</v>
      </c>
      <c r="B33" s="83">
        <v>1813</v>
      </c>
      <c r="C33" s="82" t="s">
        <v>1303</v>
      </c>
      <c r="D33" s="83"/>
    </row>
    <row r="34" s="54" customFormat="1" ht="28" customHeight="1" spans="1:4">
      <c r="A34" s="82" t="s">
        <v>1304</v>
      </c>
      <c r="B34" s="83">
        <v>15930</v>
      </c>
      <c r="C34" s="82" t="s">
        <v>1305</v>
      </c>
      <c r="D34" s="83"/>
    </row>
    <row r="35" s="54" customFormat="1" ht="28" customHeight="1" spans="1:4">
      <c r="A35" s="82" t="s">
        <v>1306</v>
      </c>
      <c r="B35" s="83">
        <v>4682</v>
      </c>
      <c r="C35" s="82" t="s">
        <v>1307</v>
      </c>
      <c r="D35" s="83"/>
    </row>
    <row r="36" s="54" customFormat="1" ht="28" customHeight="1" spans="1:4">
      <c r="A36" s="82" t="s">
        <v>1308</v>
      </c>
      <c r="B36" s="83">
        <v>65</v>
      </c>
      <c r="C36" s="82" t="s">
        <v>1309</v>
      </c>
      <c r="D36" s="83"/>
    </row>
    <row r="37" s="54" customFormat="1" ht="28" customHeight="1" spans="1:4">
      <c r="A37" s="82" t="s">
        <v>1310</v>
      </c>
      <c r="B37" s="83">
        <v>80</v>
      </c>
      <c r="C37" s="82" t="s">
        <v>1311</v>
      </c>
      <c r="D37" s="83"/>
    </row>
    <row r="38" s="54" customFormat="1" ht="28" customHeight="1" spans="1:4">
      <c r="A38" s="82" t="s">
        <v>1312</v>
      </c>
      <c r="B38" s="83">
        <v>3599</v>
      </c>
      <c r="C38" s="82" t="s">
        <v>1313</v>
      </c>
      <c r="D38" s="83"/>
    </row>
    <row r="39" s="54" customFormat="1" ht="28" customHeight="1" spans="1:4">
      <c r="A39" s="82" t="s">
        <v>1314</v>
      </c>
      <c r="B39" s="83">
        <v>189</v>
      </c>
      <c r="C39" s="82" t="s">
        <v>1315</v>
      </c>
      <c r="D39" s="83"/>
    </row>
    <row r="40" s="54" customFormat="1" ht="28" customHeight="1" spans="1:4">
      <c r="A40" s="82" t="s">
        <v>1316</v>
      </c>
      <c r="B40" s="83"/>
      <c r="C40" s="82" t="s">
        <v>1317</v>
      </c>
      <c r="D40" s="83"/>
    </row>
    <row r="41" s="54" customFormat="1" ht="28" customHeight="1" spans="1:4">
      <c r="A41" s="82" t="s">
        <v>1318</v>
      </c>
      <c r="B41" s="83"/>
      <c r="C41" s="82" t="s">
        <v>1319</v>
      </c>
      <c r="D41" s="83"/>
    </row>
    <row r="42" s="54" customFormat="1" ht="28" customHeight="1" spans="1:4">
      <c r="A42" s="82" t="s">
        <v>1320</v>
      </c>
      <c r="B42" s="83"/>
      <c r="C42" s="82" t="s">
        <v>1321</v>
      </c>
      <c r="D42" s="83"/>
    </row>
    <row r="43" s="54" customFormat="1" ht="28" customHeight="1" spans="1:4">
      <c r="A43" s="82" t="s">
        <v>1322</v>
      </c>
      <c r="B43" s="83"/>
      <c r="C43" s="82" t="s">
        <v>1323</v>
      </c>
      <c r="D43" s="83"/>
    </row>
    <row r="44" s="54" customFormat="1" ht="28" customHeight="1" spans="1:4">
      <c r="A44" s="82" t="s">
        <v>1324</v>
      </c>
      <c r="B44" s="83">
        <v>3276</v>
      </c>
      <c r="C44" s="82" t="s">
        <v>1325</v>
      </c>
      <c r="D44" s="83"/>
    </row>
    <row r="45" s="54" customFormat="1" ht="28" customHeight="1" spans="1:4">
      <c r="A45" s="82" t="s">
        <v>1326</v>
      </c>
      <c r="B45" s="83"/>
      <c r="C45" s="82" t="s">
        <v>1327</v>
      </c>
      <c r="D45" s="83"/>
    </row>
    <row r="46" s="54" customFormat="1" ht="28" customHeight="1" spans="1:4">
      <c r="A46" s="82" t="s">
        <v>1328</v>
      </c>
      <c r="B46" s="83">
        <v>1</v>
      </c>
      <c r="C46" s="82" t="s">
        <v>1329</v>
      </c>
      <c r="D46" s="83"/>
    </row>
    <row r="47" s="54" customFormat="1" ht="28" customHeight="1" spans="1:4">
      <c r="A47" s="82" t="s">
        <v>1330</v>
      </c>
      <c r="B47" s="83"/>
      <c r="C47" s="82" t="s">
        <v>1331</v>
      </c>
      <c r="D47" s="83"/>
    </row>
    <row r="48" s="54" customFormat="1" ht="28" customHeight="1" spans="1:4">
      <c r="A48" s="82" t="s">
        <v>1332</v>
      </c>
      <c r="B48" s="83">
        <v>2079</v>
      </c>
      <c r="C48" s="82" t="s">
        <v>1333</v>
      </c>
      <c r="D48" s="83"/>
    </row>
    <row r="49" s="54" customFormat="1" ht="28" customHeight="1" spans="1:4">
      <c r="A49" s="97" t="s">
        <v>1334</v>
      </c>
      <c r="B49" s="96">
        <v>27425</v>
      </c>
      <c r="C49" s="97" t="s">
        <v>1335</v>
      </c>
      <c r="D49" s="96"/>
    </row>
    <row r="50" s="54" customFormat="1" ht="28" customHeight="1" spans="1:4">
      <c r="A50" s="82" t="s">
        <v>1336</v>
      </c>
      <c r="B50" s="83">
        <v>510</v>
      </c>
      <c r="C50" s="82" t="s">
        <v>1336</v>
      </c>
      <c r="D50" s="83"/>
    </row>
    <row r="51" s="54" customFormat="1" ht="28" customHeight="1" spans="1:4">
      <c r="A51" s="82" t="s">
        <v>1337</v>
      </c>
      <c r="B51" s="83"/>
      <c r="C51" s="82" t="s">
        <v>1337</v>
      </c>
      <c r="D51" s="83"/>
    </row>
    <row r="52" s="54" customFormat="1" ht="28" customHeight="1" spans="1:4">
      <c r="A52" s="82" t="s">
        <v>1338</v>
      </c>
      <c r="B52" s="83">
        <v>2</v>
      </c>
      <c r="C52" s="82" t="s">
        <v>1338</v>
      </c>
      <c r="D52" s="83"/>
    </row>
    <row r="53" s="54" customFormat="1" ht="28" customHeight="1" spans="1:4">
      <c r="A53" s="82" t="s">
        <v>1339</v>
      </c>
      <c r="B53" s="83">
        <v>48</v>
      </c>
      <c r="C53" s="82" t="s">
        <v>1339</v>
      </c>
      <c r="D53" s="83"/>
    </row>
    <row r="54" s="54" customFormat="1" ht="28" customHeight="1" spans="1:4">
      <c r="A54" s="82" t="s">
        <v>1340</v>
      </c>
      <c r="B54" s="83">
        <v>1615</v>
      </c>
      <c r="C54" s="82" t="s">
        <v>1340</v>
      </c>
      <c r="D54" s="83"/>
    </row>
    <row r="55" s="54" customFormat="1" ht="28" customHeight="1" spans="1:4">
      <c r="A55" s="82" t="s">
        <v>1341</v>
      </c>
      <c r="B55" s="83"/>
      <c r="C55" s="82" t="s">
        <v>1341</v>
      </c>
      <c r="D55" s="83"/>
    </row>
    <row r="56" s="54" customFormat="1" ht="28" customHeight="1" spans="1:4">
      <c r="A56" s="82" t="s">
        <v>1342</v>
      </c>
      <c r="B56" s="83"/>
      <c r="C56" s="82" t="s">
        <v>1342</v>
      </c>
      <c r="D56" s="83"/>
    </row>
    <row r="57" s="54" customFormat="1" ht="28" customHeight="1" spans="1:4">
      <c r="A57" s="82" t="s">
        <v>1343</v>
      </c>
      <c r="B57" s="83">
        <v>7</v>
      </c>
      <c r="C57" s="82" t="s">
        <v>1343</v>
      </c>
      <c r="D57" s="83"/>
    </row>
    <row r="58" s="54" customFormat="1" ht="28" customHeight="1" spans="1:4">
      <c r="A58" s="82" t="s">
        <v>1344</v>
      </c>
      <c r="B58" s="83">
        <v>219</v>
      </c>
      <c r="C58" s="82" t="s">
        <v>1344</v>
      </c>
      <c r="D58" s="83"/>
    </row>
    <row r="59" s="54" customFormat="1" ht="28" customHeight="1" spans="1:4">
      <c r="A59" s="82" t="s">
        <v>1345</v>
      </c>
      <c r="B59" s="83">
        <v>7010</v>
      </c>
      <c r="C59" s="82" t="s">
        <v>1345</v>
      </c>
      <c r="D59" s="83"/>
    </row>
    <row r="60" s="54" customFormat="1" ht="28" customHeight="1" spans="1:4">
      <c r="A60" s="82" t="s">
        <v>1346</v>
      </c>
      <c r="B60" s="83">
        <v>5334</v>
      </c>
      <c r="C60" s="82" t="s">
        <v>1346</v>
      </c>
      <c r="D60" s="83"/>
    </row>
    <row r="61" s="54" customFormat="1" ht="28" customHeight="1" spans="1:4">
      <c r="A61" s="82" t="s">
        <v>1347</v>
      </c>
      <c r="B61" s="83">
        <v>6758</v>
      </c>
      <c r="C61" s="82" t="s">
        <v>1347</v>
      </c>
      <c r="D61" s="83"/>
    </row>
    <row r="62" s="54" customFormat="1" ht="28" customHeight="1" spans="1:4">
      <c r="A62" s="82" t="s">
        <v>1348</v>
      </c>
      <c r="B62" s="83">
        <v>168</v>
      </c>
      <c r="C62" s="82" t="s">
        <v>1348</v>
      </c>
      <c r="D62" s="83"/>
    </row>
    <row r="63" s="54" customFormat="1" ht="28" customHeight="1" spans="1:4">
      <c r="A63" s="82" t="s">
        <v>1349</v>
      </c>
      <c r="B63" s="83">
        <v>2486</v>
      </c>
      <c r="C63" s="82" t="s">
        <v>1349</v>
      </c>
      <c r="D63" s="83"/>
    </row>
    <row r="64" s="54" customFormat="1" ht="28" customHeight="1" spans="1:4">
      <c r="A64" s="82" t="s">
        <v>1350</v>
      </c>
      <c r="B64" s="83">
        <v>1475</v>
      </c>
      <c r="C64" s="82" t="s">
        <v>1350</v>
      </c>
      <c r="D64" s="83"/>
    </row>
    <row r="65" s="54" customFormat="1" ht="28" customHeight="1" spans="1:4">
      <c r="A65" s="82" t="s">
        <v>1351</v>
      </c>
      <c r="B65" s="83"/>
      <c r="C65" s="82" t="s">
        <v>1351</v>
      </c>
      <c r="D65" s="83"/>
    </row>
    <row r="66" s="54" customFormat="1" ht="28" customHeight="1" spans="1:4">
      <c r="A66" s="106" t="s">
        <v>1352</v>
      </c>
      <c r="B66" s="83"/>
      <c r="C66" s="107" t="s">
        <v>1352</v>
      </c>
      <c r="D66" s="83"/>
    </row>
    <row r="67" s="54" customFormat="1" ht="28" customHeight="1" spans="1:4">
      <c r="A67" s="82" t="s">
        <v>1353</v>
      </c>
      <c r="B67" s="83">
        <v>1635</v>
      </c>
      <c r="C67" s="82" t="s">
        <v>1353</v>
      </c>
      <c r="D67" s="83"/>
    </row>
    <row r="68" s="54" customFormat="1" ht="28" customHeight="1" spans="1:4">
      <c r="A68" s="82" t="s">
        <v>1354</v>
      </c>
      <c r="B68" s="83"/>
      <c r="C68" s="82" t="s">
        <v>1354</v>
      </c>
      <c r="D68" s="83"/>
    </row>
    <row r="69" s="54" customFormat="1" ht="28" customHeight="1" spans="1:4">
      <c r="A69" s="82" t="s">
        <v>1355</v>
      </c>
      <c r="B69" s="83">
        <v>158</v>
      </c>
      <c r="C69" s="82" t="s">
        <v>1355</v>
      </c>
      <c r="D69" s="83"/>
    </row>
    <row r="70" s="54" customFormat="1" ht="28" customHeight="1" spans="1:4">
      <c r="A70" s="82" t="s">
        <v>74</v>
      </c>
      <c r="B70" s="83"/>
      <c r="C70" s="82" t="s">
        <v>241</v>
      </c>
      <c r="D70" s="83"/>
    </row>
    <row r="71" s="54" customFormat="1" ht="28" customHeight="1" spans="1:4">
      <c r="A71" s="97" t="s">
        <v>1356</v>
      </c>
      <c r="B71" s="96">
        <v>0</v>
      </c>
      <c r="C71" s="97" t="s">
        <v>1357</v>
      </c>
      <c r="D71" s="96">
        <v>311</v>
      </c>
    </row>
    <row r="72" s="54" customFormat="1" ht="28" customHeight="1" spans="1:4">
      <c r="A72" s="82" t="s">
        <v>1358</v>
      </c>
      <c r="B72" s="83"/>
      <c r="C72" s="82" t="s">
        <v>1359</v>
      </c>
      <c r="D72" s="83">
        <v>219</v>
      </c>
    </row>
    <row r="73" s="54" customFormat="1" ht="28" customHeight="1" spans="1:4">
      <c r="A73" s="82" t="s">
        <v>1360</v>
      </c>
      <c r="B73" s="83"/>
      <c r="C73" s="82" t="s">
        <v>1361</v>
      </c>
      <c r="D73" s="83">
        <v>92</v>
      </c>
    </row>
    <row r="74" s="54" customFormat="1" ht="28" customHeight="1" spans="1:4">
      <c r="A74" s="97" t="s">
        <v>1362</v>
      </c>
      <c r="B74" s="96"/>
      <c r="C74" s="82"/>
      <c r="D74" s="83"/>
    </row>
    <row r="75" s="54" customFormat="1" ht="28" customHeight="1" spans="1:4">
      <c r="A75" s="97" t="s">
        <v>1363</v>
      </c>
      <c r="B75" s="96">
        <v>43915</v>
      </c>
      <c r="C75" s="82"/>
      <c r="D75" s="83"/>
    </row>
    <row r="76" s="54" customFormat="1" ht="28" customHeight="1" spans="1:4">
      <c r="A76" s="97" t="s">
        <v>1364</v>
      </c>
      <c r="B76" s="96">
        <v>0</v>
      </c>
      <c r="C76" s="97" t="s">
        <v>1365</v>
      </c>
      <c r="D76" s="96">
        <v>198</v>
      </c>
    </row>
    <row r="77" s="54" customFormat="1" ht="28" customHeight="1" spans="1:4">
      <c r="A77" s="82" t="s">
        <v>1366</v>
      </c>
      <c r="B77" s="83"/>
      <c r="C77" s="106" t="s">
        <v>1367</v>
      </c>
      <c r="D77" s="83"/>
    </row>
    <row r="78" s="54" customFormat="1" ht="28" customHeight="1" spans="1:4">
      <c r="A78" s="82" t="s">
        <v>1368</v>
      </c>
      <c r="B78" s="83"/>
      <c r="C78" s="82" t="s">
        <v>1369</v>
      </c>
      <c r="D78" s="79"/>
    </row>
    <row r="79" s="54" customFormat="1" ht="28" customHeight="1" spans="1:4">
      <c r="A79" s="82" t="s">
        <v>1370</v>
      </c>
      <c r="B79" s="83"/>
      <c r="C79" s="82" t="s">
        <v>1371</v>
      </c>
      <c r="D79" s="83"/>
    </row>
    <row r="80" s="54" customFormat="1" ht="28" customHeight="1" spans="1:4">
      <c r="A80" s="97"/>
      <c r="B80" s="96"/>
      <c r="C80" s="97" t="s">
        <v>1372</v>
      </c>
      <c r="D80" s="96">
        <v>198</v>
      </c>
    </row>
    <row r="81" s="54" customFormat="1" ht="28" customHeight="1" spans="1:4">
      <c r="A81" s="97" t="s">
        <v>1373</v>
      </c>
      <c r="B81" s="96">
        <v>0</v>
      </c>
      <c r="C81" s="97" t="s">
        <v>1374</v>
      </c>
      <c r="D81" s="96">
        <v>7103</v>
      </c>
    </row>
    <row r="82" s="54" customFormat="1" ht="28" customHeight="1" spans="1:4">
      <c r="A82" s="97" t="s">
        <v>1375</v>
      </c>
      <c r="B82" s="96">
        <v>0</v>
      </c>
      <c r="C82" s="82" t="s">
        <v>1376</v>
      </c>
      <c r="D82" s="83">
        <v>7103</v>
      </c>
    </row>
    <row r="83" s="54" customFormat="1" ht="28" customHeight="1" spans="1:4">
      <c r="A83" s="82" t="s">
        <v>1377</v>
      </c>
      <c r="B83" s="83">
        <v>0</v>
      </c>
      <c r="C83" s="82" t="s">
        <v>1378</v>
      </c>
      <c r="D83" s="83">
        <v>6023</v>
      </c>
    </row>
    <row r="84" s="54" customFormat="1" ht="28" customHeight="1" spans="1:4">
      <c r="A84" s="82" t="s">
        <v>1379</v>
      </c>
      <c r="B84" s="83"/>
      <c r="C84" s="82" t="s">
        <v>1380</v>
      </c>
      <c r="D84" s="83"/>
    </row>
    <row r="85" s="54" customFormat="1" ht="28" customHeight="1" spans="1:4">
      <c r="A85" s="82" t="s">
        <v>1381</v>
      </c>
      <c r="B85" s="83"/>
      <c r="C85" s="82" t="s">
        <v>1382</v>
      </c>
      <c r="D85" s="83"/>
    </row>
    <row r="86" s="54" customFormat="1" ht="28" customHeight="1" spans="1:4">
      <c r="A86" s="82" t="s">
        <v>1383</v>
      </c>
      <c r="B86" s="83"/>
      <c r="C86" s="82" t="s">
        <v>1384</v>
      </c>
      <c r="D86" s="83">
        <v>1080</v>
      </c>
    </row>
    <row r="87" s="54" customFormat="1" ht="28" customHeight="1" spans="1:4">
      <c r="A87" s="82" t="s">
        <v>1385</v>
      </c>
      <c r="B87" s="96"/>
      <c r="C87" s="97"/>
      <c r="D87" s="83"/>
    </row>
    <row r="88" s="54" customFormat="1" ht="28" customHeight="1" spans="1:4">
      <c r="A88" s="97" t="s">
        <v>1386</v>
      </c>
      <c r="B88" s="96">
        <v>22725</v>
      </c>
      <c r="C88" s="97" t="s">
        <v>1387</v>
      </c>
      <c r="D88" s="96"/>
    </row>
    <row r="89" s="54" customFormat="1" ht="28" customHeight="1" spans="1:4">
      <c r="A89" s="82" t="s">
        <v>1388</v>
      </c>
      <c r="B89" s="83">
        <v>22725</v>
      </c>
      <c r="C89" s="82" t="s">
        <v>1389</v>
      </c>
      <c r="D89" s="83"/>
    </row>
    <row r="90" s="54" customFormat="1" ht="28" customHeight="1" spans="1:4">
      <c r="A90" s="82" t="s">
        <v>1390</v>
      </c>
      <c r="B90" s="83">
        <v>22725</v>
      </c>
      <c r="C90" s="82" t="s">
        <v>1391</v>
      </c>
      <c r="D90" s="83"/>
    </row>
    <row r="91" s="54" customFormat="1" ht="28" customHeight="1" spans="1:4">
      <c r="A91" s="82" t="s">
        <v>1392</v>
      </c>
      <c r="B91" s="83"/>
      <c r="C91" s="82" t="s">
        <v>1393</v>
      </c>
      <c r="D91" s="83"/>
    </row>
    <row r="92" s="54" customFormat="1" ht="28" customHeight="1" spans="1:4">
      <c r="A92" s="82" t="s">
        <v>1394</v>
      </c>
      <c r="B92" s="83"/>
      <c r="C92" s="82" t="s">
        <v>1395</v>
      </c>
      <c r="D92" s="96"/>
    </row>
    <row r="93" s="54" customFormat="1" ht="28" customHeight="1" spans="1:4">
      <c r="A93" s="82" t="s">
        <v>1396</v>
      </c>
      <c r="B93" s="83"/>
      <c r="C93" s="97"/>
      <c r="D93" s="83"/>
    </row>
    <row r="94" s="54" customFormat="1" ht="28" customHeight="1" spans="1:4">
      <c r="A94" s="97" t="s">
        <v>1397</v>
      </c>
      <c r="B94" s="83"/>
      <c r="C94" s="97" t="s">
        <v>1398</v>
      </c>
      <c r="D94" s="83"/>
    </row>
    <row r="95" s="54" customFormat="1" ht="28" customHeight="1" spans="1:4">
      <c r="A95" s="97" t="s">
        <v>1399</v>
      </c>
      <c r="B95" s="83"/>
      <c r="C95" s="97" t="s">
        <v>1400</v>
      </c>
      <c r="D95" s="83"/>
    </row>
    <row r="96" s="54" customFormat="1" ht="28" customHeight="1" spans="1:4">
      <c r="A96" s="97" t="s">
        <v>1401</v>
      </c>
      <c r="B96" s="96"/>
      <c r="C96" s="97" t="s">
        <v>1402</v>
      </c>
      <c r="D96" s="96"/>
    </row>
    <row r="97" s="54" customFormat="1" ht="28" customHeight="1" spans="1:4">
      <c r="A97" s="97" t="s">
        <v>1403</v>
      </c>
      <c r="B97" s="96">
        <v>552</v>
      </c>
      <c r="C97" s="97" t="s">
        <v>1404</v>
      </c>
      <c r="D97" s="96">
        <v>933</v>
      </c>
    </row>
    <row r="98" s="54" customFormat="1" ht="28" customHeight="1" spans="1:4">
      <c r="A98" s="97" t="s">
        <v>1405</v>
      </c>
      <c r="B98" s="96"/>
      <c r="C98" s="97" t="s">
        <v>1406</v>
      </c>
      <c r="D98" s="96"/>
    </row>
    <row r="99" s="54" customFormat="1" ht="28" customHeight="1" spans="1:4">
      <c r="A99" s="97" t="s">
        <v>1407</v>
      </c>
      <c r="B99" s="96"/>
      <c r="C99" s="97" t="s">
        <v>1408</v>
      </c>
      <c r="D99" s="83"/>
    </row>
    <row r="100" s="54" customFormat="1" ht="28" customHeight="1" spans="1:4">
      <c r="A100" s="82" t="s">
        <v>1409</v>
      </c>
      <c r="B100" s="83"/>
      <c r="C100" s="82" t="s">
        <v>1410</v>
      </c>
      <c r="D100" s="83"/>
    </row>
    <row r="101" s="54" customFormat="1" ht="28" customHeight="1" spans="1:4">
      <c r="A101" s="82" t="s">
        <v>1411</v>
      </c>
      <c r="B101" s="83"/>
      <c r="C101" s="82" t="s">
        <v>1412</v>
      </c>
      <c r="D101" s="83"/>
    </row>
    <row r="102" s="54" customFormat="1" ht="28" customHeight="1" spans="1:4">
      <c r="A102" s="82" t="s">
        <v>1413</v>
      </c>
      <c r="B102" s="96"/>
      <c r="C102" s="82" t="s">
        <v>1414</v>
      </c>
      <c r="D102" s="96"/>
    </row>
    <row r="103" s="54" customFormat="1" ht="28" customHeight="1" spans="1:4">
      <c r="A103" s="97" t="s">
        <v>1415</v>
      </c>
      <c r="B103" s="96"/>
      <c r="C103" s="97" t="s">
        <v>1416</v>
      </c>
      <c r="D103" s="83"/>
    </row>
    <row r="104" s="54" customFormat="1" ht="28" customHeight="1" spans="1:4">
      <c r="A104" s="82" t="s">
        <v>1417</v>
      </c>
      <c r="B104" s="83"/>
      <c r="C104" s="82" t="s">
        <v>1418</v>
      </c>
      <c r="D104" s="83"/>
    </row>
    <row r="105" s="54" customFormat="1" ht="28" customHeight="1" spans="1:4">
      <c r="A105" s="82" t="s">
        <v>1419</v>
      </c>
      <c r="B105" s="83"/>
      <c r="C105" s="82" t="s">
        <v>1420</v>
      </c>
      <c r="D105" s="83"/>
    </row>
    <row r="106" s="54" customFormat="1" ht="28" customHeight="1" spans="1:4">
      <c r="A106" s="82" t="s">
        <v>1421</v>
      </c>
      <c r="B106" s="96"/>
      <c r="C106" s="82" t="s">
        <v>1422</v>
      </c>
      <c r="D106" s="96"/>
    </row>
    <row r="107" s="54" customFormat="1" ht="28" customHeight="1" spans="1:4">
      <c r="A107" s="97" t="s">
        <v>1423</v>
      </c>
      <c r="B107" s="96"/>
      <c r="C107" s="97" t="s">
        <v>1424</v>
      </c>
      <c r="D107" s="83"/>
    </row>
    <row r="108" s="54" customFormat="1" ht="28" customHeight="1" spans="1:4">
      <c r="A108" s="82" t="s">
        <v>1425</v>
      </c>
      <c r="B108" s="83"/>
      <c r="C108" s="82" t="s">
        <v>1426</v>
      </c>
      <c r="D108" s="83"/>
    </row>
    <row r="109" s="54" customFormat="1" ht="28" customHeight="1" spans="1:4">
      <c r="A109" s="82" t="s">
        <v>1427</v>
      </c>
      <c r="B109" s="83"/>
      <c r="C109" s="82" t="s">
        <v>1428</v>
      </c>
      <c r="D109" s="83"/>
    </row>
    <row r="110" s="54" customFormat="1" ht="28" customHeight="1" spans="1:4">
      <c r="A110" s="82" t="s">
        <v>1429</v>
      </c>
      <c r="B110" s="96"/>
      <c r="C110" s="82" t="s">
        <v>1430</v>
      </c>
      <c r="D110" s="96"/>
    </row>
    <row r="111" s="54" customFormat="1" ht="28" customHeight="1" spans="1:4">
      <c r="A111" s="97" t="s">
        <v>1431</v>
      </c>
      <c r="B111" s="96"/>
      <c r="C111" s="97" t="s">
        <v>1432</v>
      </c>
      <c r="D111" s="83"/>
    </row>
    <row r="112" s="54" customFormat="1" ht="28" customHeight="1" spans="1:4">
      <c r="A112" s="82" t="s">
        <v>1433</v>
      </c>
      <c r="B112" s="83"/>
      <c r="C112" s="82" t="s">
        <v>1434</v>
      </c>
      <c r="D112" s="83"/>
    </row>
    <row r="113" s="54" customFormat="1" ht="28" customHeight="1" spans="1:4">
      <c r="A113" s="82" t="s">
        <v>1435</v>
      </c>
      <c r="B113" s="83"/>
      <c r="C113" s="82" t="s">
        <v>1436</v>
      </c>
      <c r="D113" s="83"/>
    </row>
    <row r="114" s="54" customFormat="1" ht="28" customHeight="1" spans="1:4">
      <c r="A114" s="82" t="s">
        <v>1437</v>
      </c>
      <c r="B114" s="83"/>
      <c r="C114" s="82" t="s">
        <v>1438</v>
      </c>
      <c r="D114" s="83"/>
    </row>
    <row r="115" s="54" customFormat="1" ht="28" customHeight="1" spans="1:4">
      <c r="A115" s="97" t="s">
        <v>1439</v>
      </c>
      <c r="B115" s="96"/>
      <c r="C115" s="97" t="s">
        <v>1440</v>
      </c>
      <c r="D115" s="83"/>
    </row>
    <row r="116" s="54" customFormat="1" ht="20" customHeight="1" spans="1:4">
      <c r="A116" s="97" t="s">
        <v>1441</v>
      </c>
      <c r="B116" s="96"/>
      <c r="C116" s="97" t="s">
        <v>1442</v>
      </c>
      <c r="D116" s="83"/>
    </row>
    <row r="117" s="54" customFormat="1" ht="20" customHeight="1" spans="1:4">
      <c r="A117" s="82"/>
      <c r="B117" s="83"/>
      <c r="C117" s="97" t="s">
        <v>1443</v>
      </c>
      <c r="D117" s="96"/>
    </row>
    <row r="118" s="54" customFormat="1" ht="20" customHeight="1" spans="1:4">
      <c r="A118" s="82"/>
      <c r="B118" s="83"/>
      <c r="C118" s="97" t="s">
        <v>1444</v>
      </c>
      <c r="D118" s="96">
        <v>52750</v>
      </c>
    </row>
    <row r="119" s="54" customFormat="1" ht="20" customHeight="1" spans="1:4">
      <c r="A119" s="108"/>
      <c r="B119" s="98"/>
      <c r="C119" s="109" t="s">
        <v>1445</v>
      </c>
      <c r="D119" s="104">
        <v>52750</v>
      </c>
    </row>
    <row r="120" s="54" customFormat="1" ht="20" customHeight="1" spans="1:4">
      <c r="A120" s="72"/>
      <c r="B120" s="135"/>
      <c r="C120" s="110" t="s">
        <v>1446</v>
      </c>
      <c r="D120" s="135"/>
    </row>
    <row r="121" customHeight="1" spans="1:4">
      <c r="A121" s="112" t="s">
        <v>1447</v>
      </c>
      <c r="B121" s="113">
        <v>283563</v>
      </c>
      <c r="C121" s="112" t="s">
        <v>1448</v>
      </c>
      <c r="D121" s="113">
        <v>283563</v>
      </c>
    </row>
  </sheetData>
  <mergeCells count="1">
    <mergeCell ref="A1:D1"/>
  </mergeCells>
  <dataValidations count="1">
    <dataValidation type="decimal" operator="between" allowBlank="1" showInputMessage="1" showErrorMessage="1" sqref="B120 B4:B115 D4:D73 D76:D85 D87:D91 D93:D120">
      <formula1>-99999999999999</formula1>
      <formula2>99999999999999</formula2>
    </dataValidation>
  </dataValidations>
  <pageMargins left="0.751388888888889" right="0.751388888888889" top="1" bottom="1" header="0.5" footer="0.5"/>
  <pageSetup paperSize="9" scale="56" fitToHeight="0" orientation="portrait"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3"/>
  <sheetViews>
    <sheetView workbookViewId="0">
      <selection activeCell="A1" sqref="A1:C1"/>
    </sheetView>
  </sheetViews>
  <sheetFormatPr defaultColWidth="12.9416666666667" defaultRowHeight="15.55" customHeight="1" outlineLevelCol="2"/>
  <cols>
    <col min="1" max="1" width="11.4166666666667" style="54" customWidth="1"/>
    <col min="2" max="2" width="62.6583333333333" style="54" customWidth="1"/>
    <col min="3" max="3" width="23.875" style="54" customWidth="1"/>
    <col min="4" max="256" width="12.9416666666667" style="54" customWidth="1"/>
    <col min="257" max="16384" width="12.9416666666667" style="54"/>
  </cols>
  <sheetData>
    <row r="1" s="54" customFormat="1" ht="40.5" customHeight="1" spans="1:3">
      <c r="A1" s="36" t="s">
        <v>18</v>
      </c>
      <c r="B1" s="36"/>
      <c r="C1" s="36"/>
    </row>
    <row r="2" s="54" customFormat="1" ht="17" customHeight="1" spans="1:3">
      <c r="A2" s="26" t="s">
        <v>17</v>
      </c>
      <c r="B2" s="26"/>
      <c r="C2" s="127" t="s">
        <v>46</v>
      </c>
    </row>
    <row r="3" s="54" customFormat="1" ht="20" customHeight="1" spans="1:3">
      <c r="A3" s="56" t="s">
        <v>76</v>
      </c>
      <c r="B3" s="56" t="s">
        <v>77</v>
      </c>
      <c r="C3" s="56" t="s">
        <v>50</v>
      </c>
    </row>
    <row r="4" s="54" customFormat="1" ht="20" customHeight="1" spans="1:3">
      <c r="A4" s="132"/>
      <c r="B4" s="68" t="s">
        <v>1449</v>
      </c>
      <c r="C4" s="59"/>
    </row>
    <row r="5" s="54" customFormat="1" ht="20" customHeight="1" spans="1:3">
      <c r="A5" s="133">
        <v>10301</v>
      </c>
      <c r="B5" s="58" t="s">
        <v>1450</v>
      </c>
      <c r="C5" s="59"/>
    </row>
    <row r="6" s="54" customFormat="1" ht="20" customHeight="1" spans="1:3">
      <c r="A6" s="133">
        <v>1030102</v>
      </c>
      <c r="B6" s="58" t="s">
        <v>1451</v>
      </c>
      <c r="C6" s="59"/>
    </row>
    <row r="7" s="54" customFormat="1" ht="20" customHeight="1" spans="1:3">
      <c r="A7" s="133">
        <v>103010201</v>
      </c>
      <c r="B7" s="60" t="s">
        <v>1452</v>
      </c>
      <c r="C7" s="59"/>
    </row>
    <row r="8" s="54" customFormat="1" ht="20" customHeight="1" spans="1:3">
      <c r="A8" s="133">
        <v>103010202</v>
      </c>
      <c r="B8" s="60" t="s">
        <v>1453</v>
      </c>
      <c r="C8" s="59"/>
    </row>
    <row r="9" s="54" customFormat="1" ht="20" customHeight="1" spans="1:3">
      <c r="A9" s="133">
        <v>1030106</v>
      </c>
      <c r="B9" s="58" t="s">
        <v>1454</v>
      </c>
      <c r="C9" s="59"/>
    </row>
    <row r="10" s="54" customFormat="1" ht="20" customHeight="1" spans="1:3">
      <c r="A10" s="133">
        <v>1030110</v>
      </c>
      <c r="B10" s="58" t="s">
        <v>1455</v>
      </c>
      <c r="C10" s="59"/>
    </row>
    <row r="11" s="54" customFormat="1" ht="20" customHeight="1" spans="1:3">
      <c r="A11" s="133">
        <v>1030112</v>
      </c>
      <c r="B11" s="58" t="s">
        <v>1456</v>
      </c>
      <c r="C11" s="59"/>
    </row>
    <row r="12" s="54" customFormat="1" ht="20" customHeight="1" spans="1:3">
      <c r="A12" s="133">
        <v>1030121</v>
      </c>
      <c r="B12" s="58" t="s">
        <v>1457</v>
      </c>
      <c r="C12" s="59"/>
    </row>
    <row r="13" s="54" customFormat="1" ht="20" customHeight="1" spans="1:3">
      <c r="A13" s="133">
        <v>1030129</v>
      </c>
      <c r="B13" s="58" t="s">
        <v>1458</v>
      </c>
      <c r="C13" s="59"/>
    </row>
    <row r="14" s="54" customFormat="1" ht="20" customHeight="1" spans="1:3">
      <c r="A14" s="133">
        <v>1030146</v>
      </c>
      <c r="B14" s="58" t="s">
        <v>1459</v>
      </c>
      <c r="C14" s="59"/>
    </row>
    <row r="15" s="54" customFormat="1" ht="20" customHeight="1" spans="1:3">
      <c r="A15" s="133">
        <v>1030147</v>
      </c>
      <c r="B15" s="58" t="s">
        <v>1460</v>
      </c>
      <c r="C15" s="59"/>
    </row>
    <row r="16" s="54" customFormat="1" ht="20" customHeight="1" spans="1:3">
      <c r="A16" s="133">
        <v>1030148</v>
      </c>
      <c r="B16" s="58" t="s">
        <v>1461</v>
      </c>
      <c r="C16" s="59"/>
    </row>
    <row r="17" s="54" customFormat="1" ht="20" customHeight="1" spans="1:3">
      <c r="A17" s="133">
        <v>103014801</v>
      </c>
      <c r="B17" s="60" t="s">
        <v>1462</v>
      </c>
      <c r="C17" s="59"/>
    </row>
    <row r="18" s="54" customFormat="1" ht="20" customHeight="1" spans="1:3">
      <c r="A18" s="133">
        <v>103014802</v>
      </c>
      <c r="B18" s="60" t="s">
        <v>1463</v>
      </c>
      <c r="C18" s="59"/>
    </row>
    <row r="19" s="54" customFormat="1" ht="20" customHeight="1" spans="1:3">
      <c r="A19" s="133">
        <v>103014803</v>
      </c>
      <c r="B19" s="60" t="s">
        <v>1464</v>
      </c>
      <c r="C19" s="59"/>
    </row>
    <row r="20" s="54" customFormat="1" ht="20" customHeight="1" spans="1:3">
      <c r="A20" s="133">
        <v>103014898</v>
      </c>
      <c r="B20" s="60" t="s">
        <v>1465</v>
      </c>
      <c r="C20" s="59"/>
    </row>
    <row r="21" s="54" customFormat="1" ht="20" customHeight="1" spans="1:3">
      <c r="A21" s="133">
        <v>103014899</v>
      </c>
      <c r="B21" s="60" t="s">
        <v>1466</v>
      </c>
      <c r="C21" s="59"/>
    </row>
    <row r="22" s="54" customFormat="1" ht="20" customHeight="1" spans="1:3">
      <c r="A22" s="133">
        <v>1030149</v>
      </c>
      <c r="B22" s="58" t="s">
        <v>1467</v>
      </c>
      <c r="C22" s="59"/>
    </row>
    <row r="23" s="54" customFormat="1" ht="20" customHeight="1" spans="1:3">
      <c r="A23" s="133">
        <v>1030150</v>
      </c>
      <c r="B23" s="58" t="s">
        <v>1468</v>
      </c>
      <c r="C23" s="59"/>
    </row>
    <row r="24" s="54" customFormat="1" ht="20" customHeight="1" spans="1:3">
      <c r="A24" s="133">
        <v>103015001</v>
      </c>
      <c r="B24" s="60" t="s">
        <v>1469</v>
      </c>
      <c r="C24" s="59"/>
    </row>
    <row r="25" s="54" customFormat="1" ht="20" customHeight="1" spans="1:3">
      <c r="A25" s="133">
        <v>103015002</v>
      </c>
      <c r="B25" s="60" t="s">
        <v>1470</v>
      </c>
      <c r="C25" s="59"/>
    </row>
    <row r="26" s="54" customFormat="1" ht="20" customHeight="1" spans="1:3">
      <c r="A26" s="133">
        <v>1030152</v>
      </c>
      <c r="B26" s="58" t="s">
        <v>1471</v>
      </c>
      <c r="C26" s="59"/>
    </row>
    <row r="27" s="54" customFormat="1" ht="20" customHeight="1" spans="1:3">
      <c r="A27" s="133">
        <v>1030153</v>
      </c>
      <c r="B27" s="58" t="s">
        <v>1472</v>
      </c>
      <c r="C27" s="59"/>
    </row>
    <row r="28" s="54" customFormat="1" ht="20" customHeight="1" spans="1:3">
      <c r="A28" s="133">
        <v>1030154</v>
      </c>
      <c r="B28" s="58" t="s">
        <v>1473</v>
      </c>
      <c r="C28" s="59"/>
    </row>
    <row r="29" s="54" customFormat="1" ht="20" customHeight="1" spans="1:3">
      <c r="A29" s="133">
        <v>1030155</v>
      </c>
      <c r="B29" s="58" t="s">
        <v>1474</v>
      </c>
      <c r="C29" s="59"/>
    </row>
    <row r="30" s="54" customFormat="1" ht="20" customHeight="1" spans="1:3">
      <c r="A30" s="133">
        <v>103015501</v>
      </c>
      <c r="B30" s="60" t="s">
        <v>1475</v>
      </c>
      <c r="C30" s="59"/>
    </row>
    <row r="31" s="54" customFormat="1" ht="20" customHeight="1" spans="1:3">
      <c r="A31" s="133">
        <v>103015502</v>
      </c>
      <c r="B31" s="60" t="s">
        <v>1476</v>
      </c>
      <c r="C31" s="59"/>
    </row>
    <row r="32" s="54" customFormat="1" ht="20" customHeight="1" spans="1:3">
      <c r="A32" s="133">
        <v>1030156</v>
      </c>
      <c r="B32" s="58" t="s">
        <v>1477</v>
      </c>
      <c r="C32" s="59"/>
    </row>
    <row r="33" s="54" customFormat="1" ht="20" customHeight="1" spans="1:3">
      <c r="A33" s="133">
        <v>1030157</v>
      </c>
      <c r="B33" s="58" t="s">
        <v>1478</v>
      </c>
      <c r="C33" s="59"/>
    </row>
    <row r="34" s="54" customFormat="1" ht="20" customHeight="1" spans="1:3">
      <c r="A34" s="133">
        <v>1030158</v>
      </c>
      <c r="B34" s="58" t="s">
        <v>1479</v>
      </c>
      <c r="C34" s="59"/>
    </row>
    <row r="35" s="54" customFormat="1" ht="20" customHeight="1" spans="1:3">
      <c r="A35" s="133">
        <v>103015801</v>
      </c>
      <c r="B35" s="60" t="s">
        <v>1480</v>
      </c>
      <c r="C35" s="59"/>
    </row>
    <row r="36" s="54" customFormat="1" ht="20" customHeight="1" spans="1:3">
      <c r="A36" s="133">
        <v>103015803</v>
      </c>
      <c r="B36" s="60" t="s">
        <v>1481</v>
      </c>
      <c r="C36" s="59"/>
    </row>
    <row r="37" s="54" customFormat="1" ht="20" customHeight="1" spans="1:3">
      <c r="A37" s="133">
        <v>1030159</v>
      </c>
      <c r="B37" s="58" t="s">
        <v>1482</v>
      </c>
      <c r="C37" s="59"/>
    </row>
    <row r="38" s="54" customFormat="1" ht="20" customHeight="1" spans="1:3">
      <c r="A38" s="133">
        <v>1030166</v>
      </c>
      <c r="B38" s="58" t="s">
        <v>1483</v>
      </c>
      <c r="C38" s="59"/>
    </row>
    <row r="39" s="54" customFormat="1" ht="20" customHeight="1" spans="1:3">
      <c r="A39" s="133">
        <v>1030168</v>
      </c>
      <c r="B39" s="58" t="s">
        <v>1484</v>
      </c>
      <c r="C39" s="59"/>
    </row>
    <row r="40" s="54" customFormat="1" ht="20" customHeight="1" spans="1:3">
      <c r="A40" s="133">
        <v>1030171</v>
      </c>
      <c r="B40" s="58" t="s">
        <v>1485</v>
      </c>
      <c r="C40" s="59"/>
    </row>
    <row r="41" s="54" customFormat="1" ht="20" customHeight="1" spans="1:3">
      <c r="A41" s="133">
        <v>1030175</v>
      </c>
      <c r="B41" s="58" t="s">
        <v>1486</v>
      </c>
      <c r="C41" s="59"/>
    </row>
    <row r="42" s="54" customFormat="1" ht="20" customHeight="1" spans="1:3">
      <c r="A42" s="133">
        <v>103017501</v>
      </c>
      <c r="B42" s="60" t="s">
        <v>1487</v>
      </c>
      <c r="C42" s="59"/>
    </row>
    <row r="43" s="54" customFormat="1" ht="21" customHeight="1" spans="1:3">
      <c r="A43" s="133">
        <v>103017502</v>
      </c>
      <c r="B43" s="60" t="s">
        <v>1488</v>
      </c>
      <c r="C43" s="59"/>
    </row>
    <row r="44" s="54" customFormat="1" ht="20" customHeight="1" spans="1:3">
      <c r="A44" s="133">
        <v>1030178</v>
      </c>
      <c r="B44" s="58" t="s">
        <v>1489</v>
      </c>
      <c r="C44" s="59"/>
    </row>
    <row r="45" s="54" customFormat="1" ht="20" customHeight="1" spans="1:3">
      <c r="A45" s="133">
        <v>1030180</v>
      </c>
      <c r="B45" s="58" t="s">
        <v>1490</v>
      </c>
      <c r="C45" s="59"/>
    </row>
    <row r="46" s="54" customFormat="1" ht="20" customHeight="1" spans="1:3">
      <c r="A46" s="133">
        <v>103018001</v>
      </c>
      <c r="B46" s="60" t="s">
        <v>1491</v>
      </c>
      <c r="C46" s="59"/>
    </row>
    <row r="47" s="54" customFormat="1" ht="20" customHeight="1" spans="1:3">
      <c r="A47" s="133">
        <v>103018002</v>
      </c>
      <c r="B47" s="60" t="s">
        <v>1492</v>
      </c>
      <c r="C47" s="59"/>
    </row>
    <row r="48" s="54" customFormat="1" ht="20" customHeight="1" spans="1:3">
      <c r="A48" s="133">
        <v>103018003</v>
      </c>
      <c r="B48" s="60" t="s">
        <v>1493</v>
      </c>
      <c r="C48" s="59"/>
    </row>
    <row r="49" s="54" customFormat="1" ht="20" customHeight="1" spans="1:3">
      <c r="A49" s="133">
        <v>103018004</v>
      </c>
      <c r="B49" s="60" t="s">
        <v>1494</v>
      </c>
      <c r="C49" s="59"/>
    </row>
    <row r="50" s="54" customFormat="1" ht="20" customHeight="1" spans="1:3">
      <c r="A50" s="133">
        <v>103018005</v>
      </c>
      <c r="B50" s="60" t="s">
        <v>1495</v>
      </c>
      <c r="C50" s="59"/>
    </row>
    <row r="51" s="54" customFormat="1" ht="20" customHeight="1" spans="1:3">
      <c r="A51" s="133">
        <v>103018006</v>
      </c>
      <c r="B51" s="60" t="s">
        <v>1496</v>
      </c>
      <c r="C51" s="59"/>
    </row>
    <row r="52" s="54" customFormat="1" ht="20" customHeight="1" spans="1:3">
      <c r="A52" s="133">
        <v>103018007</v>
      </c>
      <c r="B52" s="60" t="s">
        <v>1497</v>
      </c>
      <c r="C52" s="61"/>
    </row>
    <row r="53" s="54" customFormat="1" ht="20" customHeight="1" spans="1:3">
      <c r="A53" s="133">
        <v>1030181</v>
      </c>
      <c r="B53" s="134" t="s">
        <v>1498</v>
      </c>
      <c r="C53" s="59"/>
    </row>
    <row r="54" s="54" customFormat="1" ht="20" customHeight="1" spans="1:3">
      <c r="A54" s="133">
        <v>1030199</v>
      </c>
      <c r="B54" s="58" t="s">
        <v>1499</v>
      </c>
      <c r="C54" s="64"/>
    </row>
    <row r="55" s="54" customFormat="1" ht="20" customHeight="1" spans="1:3">
      <c r="A55" s="133">
        <v>10310</v>
      </c>
      <c r="B55" s="58" t="s">
        <v>1500</v>
      </c>
      <c r="C55" s="59"/>
    </row>
    <row r="56" s="54" customFormat="1" ht="20" customHeight="1" spans="1:3">
      <c r="A56" s="133">
        <v>1031003</v>
      </c>
      <c r="B56" s="58" t="s">
        <v>1501</v>
      </c>
      <c r="C56" s="59"/>
    </row>
    <row r="57" s="54" customFormat="1" ht="20" customHeight="1" spans="1:3">
      <c r="A57" s="133">
        <v>1031005</v>
      </c>
      <c r="B57" s="58" t="s">
        <v>1502</v>
      </c>
      <c r="C57" s="59"/>
    </row>
    <row r="58" s="54" customFormat="1" ht="20" customHeight="1" spans="1:3">
      <c r="A58" s="133">
        <v>1031006</v>
      </c>
      <c r="B58" s="58" t="s">
        <v>1503</v>
      </c>
      <c r="C58" s="59"/>
    </row>
    <row r="59" s="54" customFormat="1" ht="20" customHeight="1" spans="1:3">
      <c r="A59" s="133">
        <v>103100601</v>
      </c>
      <c r="B59" s="60" t="s">
        <v>1504</v>
      </c>
      <c r="C59" s="59"/>
    </row>
    <row r="60" s="54" customFormat="1" ht="20" customHeight="1" spans="1:3">
      <c r="A60" s="133">
        <v>103100602</v>
      </c>
      <c r="B60" s="60" t="s">
        <v>1505</v>
      </c>
      <c r="C60" s="59"/>
    </row>
    <row r="61" s="54" customFormat="1" ht="20" customHeight="1" spans="1:3">
      <c r="A61" s="133">
        <v>103100699</v>
      </c>
      <c r="B61" s="60" t="s">
        <v>1506</v>
      </c>
      <c r="C61" s="59"/>
    </row>
    <row r="62" s="54" customFormat="1" ht="20" customHeight="1" spans="1:3">
      <c r="A62" s="133">
        <v>1031008</v>
      </c>
      <c r="B62" s="58" t="s">
        <v>1507</v>
      </c>
      <c r="C62" s="59"/>
    </row>
    <row r="63" s="54" customFormat="1" ht="20" customHeight="1" spans="1:3">
      <c r="A63" s="133">
        <v>1031009</v>
      </c>
      <c r="B63" s="58" t="s">
        <v>1508</v>
      </c>
      <c r="C63" s="59"/>
    </row>
    <row r="64" s="54" customFormat="1" ht="20" customHeight="1" spans="1:3">
      <c r="A64" s="133">
        <v>1031010</v>
      </c>
      <c r="B64" s="58" t="s">
        <v>1509</v>
      </c>
      <c r="C64" s="59"/>
    </row>
    <row r="65" s="54" customFormat="1" ht="20" customHeight="1" spans="1:3">
      <c r="A65" s="133">
        <v>1031011</v>
      </c>
      <c r="B65" s="58" t="s">
        <v>1510</v>
      </c>
      <c r="C65" s="59"/>
    </row>
    <row r="66" s="54" customFormat="1" ht="20" customHeight="1" spans="1:3">
      <c r="A66" s="133">
        <v>1031012</v>
      </c>
      <c r="B66" s="58" t="s">
        <v>1511</v>
      </c>
      <c r="C66" s="59"/>
    </row>
    <row r="67" s="54" customFormat="1" ht="20" customHeight="1" spans="1:3">
      <c r="A67" s="133">
        <v>1031013</v>
      </c>
      <c r="B67" s="58" t="s">
        <v>1512</v>
      </c>
      <c r="C67" s="59"/>
    </row>
    <row r="68" s="54" customFormat="1" ht="20" customHeight="1" spans="1:3">
      <c r="A68" s="133">
        <v>103101301</v>
      </c>
      <c r="B68" s="60" t="s">
        <v>1513</v>
      </c>
      <c r="C68" s="59"/>
    </row>
    <row r="69" s="54" customFormat="1" ht="20" customHeight="1" spans="1:3">
      <c r="A69" s="133">
        <v>103101399</v>
      </c>
      <c r="B69" s="60" t="s">
        <v>1514</v>
      </c>
      <c r="C69" s="59"/>
    </row>
    <row r="70" s="54" customFormat="1" ht="20" customHeight="1" spans="1:3">
      <c r="A70" s="133">
        <v>1031014</v>
      </c>
      <c r="B70" s="58" t="s">
        <v>1515</v>
      </c>
      <c r="C70" s="59"/>
    </row>
    <row r="71" s="54" customFormat="1" ht="20" customHeight="1" spans="1:3">
      <c r="A71" s="133">
        <v>1031099</v>
      </c>
      <c r="B71" s="58" t="s">
        <v>1516</v>
      </c>
      <c r="C71" s="59"/>
    </row>
    <row r="72" s="54" customFormat="1" ht="20" customHeight="1" spans="1:3">
      <c r="A72" s="133">
        <v>103109998</v>
      </c>
      <c r="B72" s="60" t="s">
        <v>1517</v>
      </c>
      <c r="C72" s="59"/>
    </row>
    <row r="73" s="54" customFormat="1" ht="20" customHeight="1" spans="1:3">
      <c r="A73" s="133">
        <v>103109999</v>
      </c>
      <c r="B73" s="60" t="s">
        <v>1518</v>
      </c>
      <c r="C73" s="59"/>
    </row>
  </sheetData>
  <mergeCells count="1">
    <mergeCell ref="A1:C1"/>
  </mergeCells>
  <pageMargins left="0.751388888888889" right="0.751388888888889" top="1" bottom="1" header="0.5" footer="0.5"/>
  <pageSetup paperSize="9" scale="82" fitToHeight="0" orientation="portrait"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8"/>
  <sheetViews>
    <sheetView workbookViewId="0">
      <selection activeCell="E10" sqref="E10"/>
    </sheetView>
  </sheetViews>
  <sheetFormatPr defaultColWidth="12.9416666666667" defaultRowHeight="15.55" customHeight="1"/>
  <cols>
    <col min="1" max="1" width="10.025" style="54" customWidth="1"/>
    <col min="2" max="2" width="52.875" style="54" customWidth="1"/>
    <col min="3" max="3" width="10.875" style="114" customWidth="1"/>
    <col min="4" max="4" width="10.375" style="114" customWidth="1"/>
    <col min="5" max="5" width="9.375" style="115" customWidth="1"/>
    <col min="6" max="6" width="11.875" style="116" customWidth="1"/>
    <col min="7" max="7" width="12.9416666666667" style="116" customWidth="1"/>
    <col min="8" max="9" width="12.9416666666667" style="54" customWidth="1"/>
    <col min="10" max="10" width="24.5" style="54" customWidth="1"/>
    <col min="11" max="11" width="12.9416666666667" style="54" customWidth="1"/>
    <col min="12" max="12" width="12.9416666666667" style="117" customWidth="1"/>
    <col min="13" max="257" width="12.9416666666667" style="54" customWidth="1"/>
    <col min="258" max="16384" width="12.9416666666667" style="54"/>
  </cols>
  <sheetData>
    <row r="1" s="54" customFormat="1" ht="44.25" customHeight="1" spans="1:12">
      <c r="A1" s="69" t="s">
        <v>20</v>
      </c>
      <c r="B1" s="69"/>
      <c r="C1" s="118"/>
      <c r="D1" s="118"/>
      <c r="E1" s="125"/>
      <c r="F1" s="126"/>
      <c r="G1" s="126"/>
      <c r="L1" s="117"/>
    </row>
    <row r="2" s="54" customFormat="1" ht="19" customHeight="1" spans="1:12">
      <c r="A2" s="26" t="s">
        <v>19</v>
      </c>
      <c r="B2" s="26"/>
      <c r="C2" s="119"/>
      <c r="D2" s="119"/>
      <c r="E2" s="127"/>
      <c r="F2" s="128"/>
      <c r="G2" s="127" t="s">
        <v>46</v>
      </c>
      <c r="L2" s="117"/>
    </row>
    <row r="3" s="54" customFormat="1" ht="39" customHeight="1" spans="1:12">
      <c r="A3" s="94" t="s">
        <v>76</v>
      </c>
      <c r="B3" s="94" t="s">
        <v>77</v>
      </c>
      <c r="C3" s="120" t="s">
        <v>1097</v>
      </c>
      <c r="D3" s="120" t="s">
        <v>49</v>
      </c>
      <c r="E3" s="129" t="s">
        <v>50</v>
      </c>
      <c r="F3" s="86" t="s">
        <v>51</v>
      </c>
      <c r="G3" s="86" t="s">
        <v>52</v>
      </c>
      <c r="L3" s="117"/>
    </row>
    <row r="4" s="54" customFormat="1" ht="20" customHeight="1" spans="1:12">
      <c r="A4" s="121"/>
      <c r="B4" s="95" t="s">
        <v>1519</v>
      </c>
      <c r="C4" s="122">
        <f>SUM(C5,C12,C27,C50,C55,C62,C78,C139,C178,C228,C238,C243,C247,C251,C255,C260,C294,C311,C328)</f>
        <v>12512</v>
      </c>
      <c r="D4" s="122">
        <f>SUM(D5,D12,D27,D50,D55,D62,D78,D139,D178,D228,D238,D243,D247,D251,D255,D260,D294,D311,D328)</f>
        <v>119081</v>
      </c>
      <c r="E4" s="122">
        <f>SUM(E5,E12,E27,E50,E55,E62,E78,E139,E178,E228,E238,E243,E247,E251,E255,E260,E294,E311,E328)</f>
        <v>95690</v>
      </c>
      <c r="F4" s="130">
        <f>E4/D4</f>
        <v>0.80357067878167</v>
      </c>
      <c r="G4" s="130">
        <v>6.44420499696949</v>
      </c>
      <c r="L4" s="117"/>
    </row>
    <row r="5" s="54" customFormat="1" ht="20" customHeight="1" spans="1:12">
      <c r="A5" s="81">
        <v>205</v>
      </c>
      <c r="B5" s="121" t="s">
        <v>316</v>
      </c>
      <c r="C5" s="123"/>
      <c r="D5" s="123"/>
      <c r="E5" s="91"/>
      <c r="F5" s="131"/>
      <c r="G5" s="131"/>
      <c r="L5" s="117"/>
    </row>
    <row r="6" s="54" customFormat="1" ht="20" customHeight="1" spans="1:12">
      <c r="A6" s="81">
        <v>20598</v>
      </c>
      <c r="B6" s="121" t="s">
        <v>1520</v>
      </c>
      <c r="C6" s="123"/>
      <c r="D6" s="123"/>
      <c r="E6" s="91"/>
      <c r="F6" s="131"/>
      <c r="G6" s="131"/>
      <c r="L6" s="117"/>
    </row>
    <row r="7" s="54" customFormat="1" ht="20" customHeight="1" spans="1:12">
      <c r="A7" s="81">
        <v>2059801</v>
      </c>
      <c r="B7" s="81" t="s">
        <v>1521</v>
      </c>
      <c r="C7" s="123"/>
      <c r="D7" s="123"/>
      <c r="E7" s="91"/>
      <c r="F7" s="131"/>
      <c r="G7" s="131"/>
      <c r="L7" s="117"/>
    </row>
    <row r="8" s="54" customFormat="1" ht="20" customHeight="1" spans="1:12">
      <c r="A8" s="81">
        <v>2059802</v>
      </c>
      <c r="B8" s="81" t="s">
        <v>324</v>
      </c>
      <c r="C8" s="123"/>
      <c r="D8" s="123"/>
      <c r="E8" s="91"/>
      <c r="F8" s="131"/>
      <c r="G8" s="131"/>
      <c r="L8" s="117"/>
    </row>
    <row r="9" s="54" customFormat="1" ht="20" customHeight="1" spans="1:12">
      <c r="A9" s="81">
        <v>2059803</v>
      </c>
      <c r="B9" s="81" t="s">
        <v>1522</v>
      </c>
      <c r="C9" s="123"/>
      <c r="D9" s="123"/>
      <c r="E9" s="91"/>
      <c r="F9" s="131"/>
      <c r="G9" s="131"/>
      <c r="L9" s="117"/>
    </row>
    <row r="10" s="54" customFormat="1" ht="20" customHeight="1" spans="1:12">
      <c r="A10" s="81">
        <v>2059804</v>
      </c>
      <c r="B10" s="81" t="s">
        <v>1523</v>
      </c>
      <c r="C10" s="123"/>
      <c r="D10" s="123"/>
      <c r="E10" s="91"/>
      <c r="F10" s="131"/>
      <c r="G10" s="131"/>
      <c r="L10" s="117"/>
    </row>
    <row r="11" s="54" customFormat="1" ht="20" customHeight="1" spans="1:12">
      <c r="A11" s="81">
        <v>2059899</v>
      </c>
      <c r="B11" s="81" t="s">
        <v>1524</v>
      </c>
      <c r="C11" s="123"/>
      <c r="D11" s="123"/>
      <c r="E11" s="91"/>
      <c r="F11" s="131"/>
      <c r="G11" s="131"/>
      <c r="L11" s="117"/>
    </row>
    <row r="12" s="54" customFormat="1" ht="20" customHeight="1" spans="1:12">
      <c r="A12" s="81">
        <v>206</v>
      </c>
      <c r="B12" s="97" t="s">
        <v>365</v>
      </c>
      <c r="C12" s="123"/>
      <c r="D12" s="123"/>
      <c r="E12" s="91"/>
      <c r="F12" s="131"/>
      <c r="G12" s="131"/>
      <c r="L12" s="117"/>
    </row>
    <row r="13" s="54" customFormat="1" ht="20" customHeight="1" spans="1:12">
      <c r="A13" s="81">
        <v>20610</v>
      </c>
      <c r="B13" s="97" t="s">
        <v>1525</v>
      </c>
      <c r="C13" s="123"/>
      <c r="D13" s="123"/>
      <c r="E13" s="91"/>
      <c r="F13" s="131"/>
      <c r="G13" s="131"/>
      <c r="L13" s="117"/>
    </row>
    <row r="14" s="54" customFormat="1" ht="20" customHeight="1" spans="1:12">
      <c r="A14" s="81">
        <v>2061001</v>
      </c>
      <c r="B14" s="82" t="s">
        <v>1526</v>
      </c>
      <c r="C14" s="123"/>
      <c r="D14" s="123"/>
      <c r="E14" s="91"/>
      <c r="F14" s="131"/>
      <c r="G14" s="131"/>
      <c r="L14" s="117"/>
    </row>
    <row r="15" s="54" customFormat="1" ht="20" customHeight="1" spans="1:12">
      <c r="A15" s="81">
        <v>2061002</v>
      </c>
      <c r="B15" s="82" t="s">
        <v>1527</v>
      </c>
      <c r="C15" s="123"/>
      <c r="D15" s="123"/>
      <c r="E15" s="91"/>
      <c r="F15" s="131"/>
      <c r="G15" s="131"/>
      <c r="L15" s="117"/>
    </row>
    <row r="16" s="54" customFormat="1" ht="20" customHeight="1" spans="1:12">
      <c r="A16" s="81">
        <v>2061003</v>
      </c>
      <c r="B16" s="82" t="s">
        <v>1528</v>
      </c>
      <c r="C16" s="123"/>
      <c r="D16" s="123"/>
      <c r="E16" s="91"/>
      <c r="F16" s="131"/>
      <c r="G16" s="131"/>
      <c r="L16" s="117"/>
    </row>
    <row r="17" s="54" customFormat="1" ht="20" customHeight="1" spans="1:12">
      <c r="A17" s="81">
        <v>2061004</v>
      </c>
      <c r="B17" s="82" t="s">
        <v>1529</v>
      </c>
      <c r="C17" s="123"/>
      <c r="D17" s="123"/>
      <c r="E17" s="91"/>
      <c r="F17" s="131"/>
      <c r="G17" s="131"/>
      <c r="L17" s="117"/>
    </row>
    <row r="18" s="54" customFormat="1" ht="20" customHeight="1" spans="1:12">
      <c r="A18" s="81">
        <v>2061005</v>
      </c>
      <c r="B18" s="82" t="s">
        <v>1530</v>
      </c>
      <c r="C18" s="123"/>
      <c r="D18" s="123"/>
      <c r="E18" s="91"/>
      <c r="F18" s="131"/>
      <c r="G18" s="131"/>
      <c r="L18" s="117"/>
    </row>
    <row r="19" s="54" customFormat="1" ht="20" customHeight="1" spans="1:12">
      <c r="A19" s="81">
        <v>2061099</v>
      </c>
      <c r="B19" s="82" t="s">
        <v>1531</v>
      </c>
      <c r="C19" s="123"/>
      <c r="D19" s="123"/>
      <c r="E19" s="91"/>
      <c r="F19" s="131"/>
      <c r="G19" s="131"/>
      <c r="L19" s="117"/>
    </row>
    <row r="20" s="54" customFormat="1" ht="20" customHeight="1" spans="1:12">
      <c r="A20" s="81">
        <v>20698</v>
      </c>
      <c r="B20" s="97" t="s">
        <v>1520</v>
      </c>
      <c r="C20" s="123"/>
      <c r="D20" s="123"/>
      <c r="E20" s="91"/>
      <c r="F20" s="131"/>
      <c r="G20" s="131"/>
      <c r="L20" s="117"/>
    </row>
    <row r="21" s="54" customFormat="1" ht="20" customHeight="1" spans="1:12">
      <c r="A21" s="81">
        <v>2069801</v>
      </c>
      <c r="B21" s="82" t="s">
        <v>1532</v>
      </c>
      <c r="C21" s="123"/>
      <c r="D21" s="123"/>
      <c r="E21" s="91"/>
      <c r="F21" s="131"/>
      <c r="G21" s="131"/>
      <c r="L21" s="117"/>
    </row>
    <row r="22" s="54" customFormat="1" ht="20" customHeight="1" spans="1:12">
      <c r="A22" s="81">
        <v>2069802</v>
      </c>
      <c r="B22" s="82" t="s">
        <v>1533</v>
      </c>
      <c r="C22" s="123"/>
      <c r="D22" s="123"/>
      <c r="E22" s="91"/>
      <c r="F22" s="131"/>
      <c r="G22" s="131"/>
      <c r="L22" s="117"/>
    </row>
    <row r="23" s="54" customFormat="1" ht="20" customHeight="1" spans="1:12">
      <c r="A23" s="81">
        <v>2069803</v>
      </c>
      <c r="B23" s="82" t="s">
        <v>1534</v>
      </c>
      <c r="C23" s="123"/>
      <c r="D23" s="123"/>
      <c r="E23" s="91"/>
      <c r="F23" s="131"/>
      <c r="G23" s="131"/>
      <c r="L23" s="117"/>
    </row>
    <row r="24" s="54" customFormat="1" ht="20" customHeight="1" spans="1:12">
      <c r="A24" s="81">
        <v>2069804</v>
      </c>
      <c r="B24" s="82" t="s">
        <v>1535</v>
      </c>
      <c r="C24" s="123"/>
      <c r="D24" s="123"/>
      <c r="E24" s="91"/>
      <c r="F24" s="131"/>
      <c r="G24" s="131"/>
      <c r="L24" s="117"/>
    </row>
    <row r="25" s="54" customFormat="1" ht="20" customHeight="1" spans="1:12">
      <c r="A25" s="81">
        <v>2069805</v>
      </c>
      <c r="B25" s="82" t="s">
        <v>1536</v>
      </c>
      <c r="C25" s="123"/>
      <c r="D25" s="123"/>
      <c r="E25" s="91"/>
      <c r="F25" s="131"/>
      <c r="G25" s="131"/>
      <c r="L25" s="117"/>
    </row>
    <row r="26" s="54" customFormat="1" ht="20" customHeight="1" spans="1:12">
      <c r="A26" s="81">
        <v>2069899</v>
      </c>
      <c r="B26" s="82" t="s">
        <v>1537</v>
      </c>
      <c r="C26" s="123"/>
      <c r="D26" s="123"/>
      <c r="E26" s="91"/>
      <c r="F26" s="131"/>
      <c r="G26" s="131"/>
      <c r="L26" s="117"/>
    </row>
    <row r="27" s="54" customFormat="1" ht="20" customHeight="1" spans="1:12">
      <c r="A27" s="81">
        <v>207</v>
      </c>
      <c r="B27" s="97" t="s">
        <v>414</v>
      </c>
      <c r="C27" s="122">
        <f>SUM(C28,C34,C40)</f>
        <v>88</v>
      </c>
      <c r="D27" s="122">
        <f>SUM(D28,D34,D40)</f>
        <v>129</v>
      </c>
      <c r="E27" s="122">
        <f>SUM(E28,E34,E40)</f>
        <v>83</v>
      </c>
      <c r="F27" s="130">
        <f>E27/D27</f>
        <v>0.643410852713178</v>
      </c>
      <c r="G27" s="130">
        <v>1.33870967741935</v>
      </c>
      <c r="L27" s="117"/>
    </row>
    <row r="28" s="54" customFormat="1" ht="20" customHeight="1" spans="1:12">
      <c r="A28" s="81">
        <v>20707</v>
      </c>
      <c r="B28" s="97" t="s">
        <v>1538</v>
      </c>
      <c r="C28" s="123"/>
      <c r="D28" s="123"/>
      <c r="E28" s="91"/>
      <c r="F28" s="131"/>
      <c r="G28" s="131"/>
      <c r="L28" s="117"/>
    </row>
    <row r="29" s="54" customFormat="1" ht="20" customHeight="1" spans="1:12">
      <c r="A29" s="81">
        <v>2070701</v>
      </c>
      <c r="B29" s="82" t="s">
        <v>1539</v>
      </c>
      <c r="C29" s="123"/>
      <c r="D29" s="123"/>
      <c r="E29" s="91"/>
      <c r="F29" s="131"/>
      <c r="G29" s="131"/>
      <c r="L29" s="117"/>
    </row>
    <row r="30" s="54" customFormat="1" ht="20" customHeight="1" spans="1:12">
      <c r="A30" s="81">
        <v>2070702</v>
      </c>
      <c r="B30" s="82" t="s">
        <v>1540</v>
      </c>
      <c r="C30" s="123"/>
      <c r="D30" s="123"/>
      <c r="E30" s="91"/>
      <c r="F30" s="131"/>
      <c r="G30" s="131"/>
      <c r="L30" s="117"/>
    </row>
    <row r="31" s="54" customFormat="1" ht="20" customHeight="1" spans="1:12">
      <c r="A31" s="81">
        <v>2070703</v>
      </c>
      <c r="B31" s="82" t="s">
        <v>1541</v>
      </c>
      <c r="C31" s="123"/>
      <c r="D31" s="123"/>
      <c r="E31" s="91"/>
      <c r="F31" s="131"/>
      <c r="G31" s="131"/>
      <c r="L31" s="117"/>
    </row>
    <row r="32" s="54" customFormat="1" ht="20" customHeight="1" spans="1:12">
      <c r="A32" s="81">
        <v>2070704</v>
      </c>
      <c r="B32" s="82" t="s">
        <v>1542</v>
      </c>
      <c r="C32" s="123"/>
      <c r="D32" s="123"/>
      <c r="E32" s="91"/>
      <c r="F32" s="131"/>
      <c r="G32" s="131"/>
      <c r="L32" s="117"/>
    </row>
    <row r="33" s="54" customFormat="1" ht="20" customHeight="1" spans="1:12">
      <c r="A33" s="81">
        <v>2070799</v>
      </c>
      <c r="B33" s="82" t="s">
        <v>1543</v>
      </c>
      <c r="C33" s="123"/>
      <c r="D33" s="123"/>
      <c r="E33" s="91"/>
      <c r="F33" s="131"/>
      <c r="G33" s="131"/>
      <c r="L33" s="117"/>
    </row>
    <row r="34" s="54" customFormat="1" ht="20" customHeight="1" spans="1:12">
      <c r="A34" s="81">
        <v>20709</v>
      </c>
      <c r="B34" s="97" t="s">
        <v>1544</v>
      </c>
      <c r="C34" s="124">
        <v>88</v>
      </c>
      <c r="D34" s="124">
        <v>129</v>
      </c>
      <c r="E34" s="122">
        <f>SUM(E35:E39)</f>
        <v>83</v>
      </c>
      <c r="F34" s="130">
        <f>E34/D34</f>
        <v>0.643410852713178</v>
      </c>
      <c r="G34" s="130">
        <v>1.33870967741935</v>
      </c>
      <c r="L34" s="117"/>
    </row>
    <row r="35" s="54" customFormat="1" ht="20" customHeight="1" spans="1:12">
      <c r="A35" s="81">
        <v>2070901</v>
      </c>
      <c r="B35" s="82" t="s">
        <v>1545</v>
      </c>
      <c r="C35" s="123"/>
      <c r="D35" s="123"/>
      <c r="E35" s="91"/>
      <c r="F35" s="131"/>
      <c r="G35" s="131"/>
      <c r="L35" s="117"/>
    </row>
    <row r="36" s="54" customFormat="1" ht="20" customHeight="1" spans="1:12">
      <c r="A36" s="81">
        <v>2070902</v>
      </c>
      <c r="B36" s="82" t="s">
        <v>1546</v>
      </c>
      <c r="C36" s="123"/>
      <c r="D36" s="123"/>
      <c r="E36" s="91"/>
      <c r="F36" s="131"/>
      <c r="G36" s="131"/>
      <c r="L36" s="117"/>
    </row>
    <row r="37" s="54" customFormat="1" ht="20" customHeight="1" spans="1:12">
      <c r="A37" s="81">
        <v>2070903</v>
      </c>
      <c r="B37" s="82" t="s">
        <v>1547</v>
      </c>
      <c r="C37" s="123"/>
      <c r="D37" s="123"/>
      <c r="E37" s="91"/>
      <c r="F37" s="131"/>
      <c r="G37" s="131"/>
      <c r="L37" s="117"/>
    </row>
    <row r="38" s="54" customFormat="1" ht="20" customHeight="1" spans="1:12">
      <c r="A38" s="81">
        <v>2070904</v>
      </c>
      <c r="B38" s="82" t="s">
        <v>1548</v>
      </c>
      <c r="C38" s="123"/>
      <c r="D38" s="123"/>
      <c r="E38" s="91">
        <v>83</v>
      </c>
      <c r="F38" s="131"/>
      <c r="G38" s="131">
        <v>1.33870967741935</v>
      </c>
      <c r="L38" s="117"/>
    </row>
    <row r="39" s="54" customFormat="1" ht="20" customHeight="1" spans="1:12">
      <c r="A39" s="81">
        <v>2070999</v>
      </c>
      <c r="B39" s="82" t="s">
        <v>1549</v>
      </c>
      <c r="C39" s="123"/>
      <c r="D39" s="123"/>
      <c r="E39" s="91"/>
      <c r="F39" s="131"/>
      <c r="G39" s="131"/>
      <c r="L39" s="117"/>
    </row>
    <row r="40" s="54" customFormat="1" ht="20" customHeight="1" spans="1:12">
      <c r="A40" s="81">
        <v>20710</v>
      </c>
      <c r="B40" s="97" t="s">
        <v>1550</v>
      </c>
      <c r="C40" s="123"/>
      <c r="D40" s="123"/>
      <c r="E40" s="91"/>
      <c r="F40" s="131"/>
      <c r="G40" s="131"/>
      <c r="L40" s="117"/>
    </row>
    <row r="41" s="54" customFormat="1" ht="20" customHeight="1" spans="1:12">
      <c r="A41" s="81">
        <v>2071001</v>
      </c>
      <c r="B41" s="82" t="s">
        <v>1551</v>
      </c>
      <c r="C41" s="123"/>
      <c r="D41" s="123"/>
      <c r="E41" s="91"/>
      <c r="F41" s="131"/>
      <c r="G41" s="131"/>
      <c r="L41" s="117"/>
    </row>
    <row r="42" s="54" customFormat="1" ht="20" customHeight="1" spans="1:12">
      <c r="A42" s="81">
        <v>2071099</v>
      </c>
      <c r="B42" s="82" t="s">
        <v>1552</v>
      </c>
      <c r="C42" s="123"/>
      <c r="D42" s="123"/>
      <c r="E42" s="91"/>
      <c r="F42" s="131"/>
      <c r="G42" s="131"/>
      <c r="L42" s="117"/>
    </row>
    <row r="43" s="54" customFormat="1" ht="20" customHeight="1" spans="1:12">
      <c r="A43" s="81">
        <v>20798</v>
      </c>
      <c r="B43" s="97" t="s">
        <v>1520</v>
      </c>
      <c r="C43" s="123"/>
      <c r="D43" s="123"/>
      <c r="E43" s="91"/>
      <c r="F43" s="131"/>
      <c r="G43" s="131"/>
      <c r="L43" s="117"/>
    </row>
    <row r="44" s="54" customFormat="1" ht="20" customHeight="1" spans="1:12">
      <c r="A44" s="81">
        <v>2079801</v>
      </c>
      <c r="B44" s="82" t="s">
        <v>1553</v>
      </c>
      <c r="C44" s="123"/>
      <c r="D44" s="123"/>
      <c r="E44" s="91"/>
      <c r="F44" s="131"/>
      <c r="G44" s="131"/>
      <c r="L44" s="117"/>
    </row>
    <row r="45" s="54" customFormat="1" ht="20" customHeight="1" spans="1:12">
      <c r="A45" s="81">
        <v>2079802</v>
      </c>
      <c r="B45" s="82" t="s">
        <v>1554</v>
      </c>
      <c r="C45" s="123"/>
      <c r="D45" s="123"/>
      <c r="E45" s="91"/>
      <c r="F45" s="131"/>
      <c r="G45" s="131"/>
      <c r="L45" s="117"/>
    </row>
    <row r="46" s="54" customFormat="1" ht="20" customHeight="1" spans="1:12">
      <c r="A46" s="81">
        <v>2079803</v>
      </c>
      <c r="B46" s="82" t="s">
        <v>1555</v>
      </c>
      <c r="C46" s="123"/>
      <c r="D46" s="123"/>
      <c r="E46" s="91"/>
      <c r="F46" s="131"/>
      <c r="G46" s="131"/>
      <c r="L46" s="117"/>
    </row>
    <row r="47" s="54" customFormat="1" ht="20" customHeight="1" spans="1:12">
      <c r="A47" s="81">
        <v>2079804</v>
      </c>
      <c r="B47" s="82" t="s">
        <v>1556</v>
      </c>
      <c r="C47" s="123"/>
      <c r="D47" s="123"/>
      <c r="E47" s="91"/>
      <c r="F47" s="131"/>
      <c r="G47" s="131"/>
      <c r="L47" s="117"/>
    </row>
    <row r="48" s="54" customFormat="1" ht="20" customHeight="1" spans="1:12">
      <c r="A48" s="81">
        <v>2079805</v>
      </c>
      <c r="B48" s="82" t="s">
        <v>1557</v>
      </c>
      <c r="C48" s="123"/>
      <c r="D48" s="123"/>
      <c r="E48" s="91"/>
      <c r="F48" s="131"/>
      <c r="G48" s="131"/>
      <c r="L48" s="117"/>
    </row>
    <row r="49" s="54" customFormat="1" ht="20" customHeight="1" spans="1:12">
      <c r="A49" s="81">
        <v>2079899</v>
      </c>
      <c r="B49" s="82" t="s">
        <v>1558</v>
      </c>
      <c r="C49" s="123"/>
      <c r="D49" s="123"/>
      <c r="E49" s="91"/>
      <c r="F49" s="131"/>
      <c r="G49" s="131"/>
      <c r="L49" s="117"/>
    </row>
    <row r="50" s="54" customFormat="1" ht="20" customHeight="1" spans="1:12">
      <c r="A50" s="81">
        <v>208</v>
      </c>
      <c r="B50" s="121" t="s">
        <v>455</v>
      </c>
      <c r="C50" s="123"/>
      <c r="D50" s="123"/>
      <c r="E50" s="91"/>
      <c r="F50" s="131"/>
      <c r="G50" s="131"/>
      <c r="L50" s="117"/>
    </row>
    <row r="51" s="54" customFormat="1" ht="20" customHeight="1" spans="1:12">
      <c r="A51" s="81">
        <v>20898</v>
      </c>
      <c r="B51" s="121" t="s">
        <v>1520</v>
      </c>
      <c r="C51" s="123"/>
      <c r="D51" s="123"/>
      <c r="E51" s="91"/>
      <c r="F51" s="131"/>
      <c r="G51" s="131"/>
      <c r="L51" s="117"/>
    </row>
    <row r="52" s="54" customFormat="1" ht="20" customHeight="1" spans="1:12">
      <c r="A52" s="81">
        <v>2089801</v>
      </c>
      <c r="B52" s="81" t="s">
        <v>1559</v>
      </c>
      <c r="C52" s="123"/>
      <c r="D52" s="123"/>
      <c r="E52" s="91"/>
      <c r="F52" s="131"/>
      <c r="G52" s="131"/>
      <c r="L52" s="117"/>
    </row>
    <row r="53" s="54" customFormat="1" ht="20" customHeight="1" spans="1:12">
      <c r="A53" s="81">
        <v>2089802</v>
      </c>
      <c r="B53" s="81" t="s">
        <v>1560</v>
      </c>
      <c r="C53" s="123"/>
      <c r="D53" s="123"/>
      <c r="E53" s="91"/>
      <c r="F53" s="131"/>
      <c r="G53" s="131"/>
      <c r="L53" s="117"/>
    </row>
    <row r="54" s="54" customFormat="1" ht="20" customHeight="1" spans="1:12">
      <c r="A54" s="81">
        <v>2089899</v>
      </c>
      <c r="B54" s="81" t="s">
        <v>1561</v>
      </c>
      <c r="C54" s="123"/>
      <c r="D54" s="123"/>
      <c r="E54" s="91"/>
      <c r="F54" s="131"/>
      <c r="G54" s="131"/>
      <c r="L54" s="117"/>
    </row>
    <row r="55" s="54" customFormat="1" ht="20" customHeight="1" spans="1:12">
      <c r="A55" s="81">
        <v>210</v>
      </c>
      <c r="B55" s="121" t="s">
        <v>564</v>
      </c>
      <c r="C55" s="123"/>
      <c r="D55" s="123"/>
      <c r="E55" s="91"/>
      <c r="F55" s="131"/>
      <c r="G55" s="131"/>
      <c r="L55" s="117"/>
    </row>
    <row r="56" s="54" customFormat="1" ht="20" customHeight="1" spans="1:12">
      <c r="A56" s="81">
        <v>21098</v>
      </c>
      <c r="B56" s="121" t="s">
        <v>1520</v>
      </c>
      <c r="C56" s="123"/>
      <c r="D56" s="123"/>
      <c r="E56" s="91"/>
      <c r="F56" s="131"/>
      <c r="G56" s="131"/>
      <c r="L56" s="117"/>
    </row>
    <row r="57" s="54" customFormat="1" ht="20" customHeight="1" spans="1:12">
      <c r="A57" s="81">
        <v>2109801</v>
      </c>
      <c r="B57" s="81" t="s">
        <v>1562</v>
      </c>
      <c r="C57" s="123"/>
      <c r="D57" s="123"/>
      <c r="E57" s="91"/>
      <c r="F57" s="131"/>
      <c r="G57" s="131"/>
      <c r="L57" s="117"/>
    </row>
    <row r="58" s="54" customFormat="1" ht="20" customHeight="1" spans="1:12">
      <c r="A58" s="81">
        <v>2109802</v>
      </c>
      <c r="B58" s="81" t="s">
        <v>1563</v>
      </c>
      <c r="C58" s="123"/>
      <c r="D58" s="123"/>
      <c r="E58" s="91"/>
      <c r="F58" s="131"/>
      <c r="G58" s="131"/>
      <c r="L58" s="117"/>
    </row>
    <row r="59" s="54" customFormat="1" ht="20" customHeight="1" spans="1:12">
      <c r="A59" s="81">
        <v>2109803</v>
      </c>
      <c r="B59" s="81" t="s">
        <v>1564</v>
      </c>
      <c r="C59" s="123"/>
      <c r="D59" s="123"/>
      <c r="E59" s="91"/>
      <c r="F59" s="131"/>
      <c r="G59" s="131"/>
      <c r="L59" s="117"/>
    </row>
    <row r="60" s="54" customFormat="1" ht="20" customHeight="1" spans="1:12">
      <c r="A60" s="81">
        <v>2109804</v>
      </c>
      <c r="B60" s="81" t="s">
        <v>628</v>
      </c>
      <c r="C60" s="123"/>
      <c r="D60" s="123"/>
      <c r="E60" s="91"/>
      <c r="F60" s="131"/>
      <c r="G60" s="131"/>
      <c r="L60" s="117"/>
    </row>
    <row r="61" s="54" customFormat="1" ht="20" customHeight="1" spans="1:12">
      <c r="A61" s="81">
        <v>2109899</v>
      </c>
      <c r="B61" s="81" t="s">
        <v>1565</v>
      </c>
      <c r="C61" s="123"/>
      <c r="D61" s="123"/>
      <c r="E61" s="91"/>
      <c r="F61" s="131"/>
      <c r="G61" s="131"/>
      <c r="L61" s="117"/>
    </row>
    <row r="62" s="54" customFormat="1" ht="20" customHeight="1" spans="1:12">
      <c r="A62" s="81">
        <v>211</v>
      </c>
      <c r="B62" s="97" t="s">
        <v>632</v>
      </c>
      <c r="C62" s="122">
        <f>SUM(C63,C68,C73)</f>
        <v>445</v>
      </c>
      <c r="D62" s="122">
        <f>SUM(D63,D68,D73)</f>
        <v>770</v>
      </c>
      <c r="E62" s="122">
        <f>SUM(E63,E68,E73)</f>
        <v>311</v>
      </c>
      <c r="F62" s="130">
        <f>E62/D62</f>
        <v>0.403896103896104</v>
      </c>
      <c r="G62" s="130">
        <v>2.61344537815126</v>
      </c>
      <c r="L62" s="117"/>
    </row>
    <row r="63" s="54" customFormat="1" ht="20" customHeight="1" spans="1:12">
      <c r="A63" s="81">
        <v>21160</v>
      </c>
      <c r="B63" s="97" t="s">
        <v>1566</v>
      </c>
      <c r="C63" s="123"/>
      <c r="D63" s="123"/>
      <c r="E63" s="91"/>
      <c r="F63" s="131"/>
      <c r="G63" s="131"/>
      <c r="L63" s="117"/>
    </row>
    <row r="64" s="54" customFormat="1" ht="20" customHeight="1" spans="1:12">
      <c r="A64" s="81">
        <v>2116001</v>
      </c>
      <c r="B64" s="82" t="s">
        <v>1567</v>
      </c>
      <c r="C64" s="123"/>
      <c r="D64" s="123"/>
      <c r="E64" s="91"/>
      <c r="F64" s="131"/>
      <c r="G64" s="131"/>
      <c r="L64" s="117"/>
    </row>
    <row r="65" s="54" customFormat="1" ht="20" customHeight="1" spans="1:12">
      <c r="A65" s="81">
        <v>2116002</v>
      </c>
      <c r="B65" s="82" t="s">
        <v>1568</v>
      </c>
      <c r="C65" s="123"/>
      <c r="D65" s="123"/>
      <c r="E65" s="91"/>
      <c r="F65" s="131"/>
      <c r="G65" s="131"/>
      <c r="L65" s="117"/>
    </row>
    <row r="66" s="54" customFormat="1" ht="20" customHeight="1" spans="1:12">
      <c r="A66" s="81">
        <v>2116003</v>
      </c>
      <c r="B66" s="82" t="s">
        <v>1569</v>
      </c>
      <c r="C66" s="123"/>
      <c r="D66" s="123"/>
      <c r="E66" s="91"/>
      <c r="F66" s="131"/>
      <c r="G66" s="131"/>
      <c r="L66" s="117"/>
    </row>
    <row r="67" s="54" customFormat="1" ht="20" customHeight="1" spans="1:12">
      <c r="A67" s="81">
        <v>2116099</v>
      </c>
      <c r="B67" s="82" t="s">
        <v>1570</v>
      </c>
      <c r="C67" s="123"/>
      <c r="D67" s="123"/>
      <c r="E67" s="91"/>
      <c r="F67" s="131"/>
      <c r="G67" s="131"/>
      <c r="L67" s="117"/>
    </row>
    <row r="68" s="54" customFormat="1" ht="20" customHeight="1" spans="1:12">
      <c r="A68" s="81">
        <v>21161</v>
      </c>
      <c r="B68" s="97" t="s">
        <v>1571</v>
      </c>
      <c r="C68" s="123"/>
      <c r="D68" s="123"/>
      <c r="E68" s="91"/>
      <c r="F68" s="131"/>
      <c r="G68" s="131"/>
      <c r="L68" s="117"/>
    </row>
    <row r="69" s="54" customFormat="1" ht="20" customHeight="1" spans="1:12">
      <c r="A69" s="81">
        <v>2116101</v>
      </c>
      <c r="B69" s="82" t="s">
        <v>1572</v>
      </c>
      <c r="C69" s="123"/>
      <c r="D69" s="123"/>
      <c r="E69" s="91"/>
      <c r="F69" s="131"/>
      <c r="G69" s="131"/>
      <c r="L69" s="117"/>
    </row>
    <row r="70" s="54" customFormat="1" ht="20" customHeight="1" spans="1:12">
      <c r="A70" s="81">
        <v>2116102</v>
      </c>
      <c r="B70" s="82" t="s">
        <v>1573</v>
      </c>
      <c r="C70" s="123"/>
      <c r="D70" s="123"/>
      <c r="E70" s="91"/>
      <c r="F70" s="131"/>
      <c r="G70" s="131"/>
      <c r="L70" s="117"/>
    </row>
    <row r="71" s="54" customFormat="1" ht="20" customHeight="1" spans="1:12">
      <c r="A71" s="81">
        <v>2116103</v>
      </c>
      <c r="B71" s="82" t="s">
        <v>1574</v>
      </c>
      <c r="C71" s="123"/>
      <c r="D71" s="123"/>
      <c r="E71" s="91"/>
      <c r="F71" s="131"/>
      <c r="G71" s="131"/>
      <c r="L71" s="117"/>
    </row>
    <row r="72" s="54" customFormat="1" ht="20" customHeight="1" spans="1:12">
      <c r="A72" s="81">
        <v>2116104</v>
      </c>
      <c r="B72" s="82" t="s">
        <v>1575</v>
      </c>
      <c r="C72" s="123"/>
      <c r="D72" s="123"/>
      <c r="E72" s="91"/>
      <c r="F72" s="131"/>
      <c r="G72" s="131"/>
      <c r="L72" s="117"/>
    </row>
    <row r="73" s="54" customFormat="1" ht="20" customHeight="1" spans="1:12">
      <c r="A73" s="81">
        <v>21198</v>
      </c>
      <c r="B73" s="97" t="s">
        <v>1520</v>
      </c>
      <c r="C73" s="124">
        <v>445</v>
      </c>
      <c r="D73" s="124">
        <v>770</v>
      </c>
      <c r="E73" s="122">
        <f>SUM(E74:E77)</f>
        <v>311</v>
      </c>
      <c r="F73" s="130">
        <f>E73/D73</f>
        <v>0.403896103896104</v>
      </c>
      <c r="G73" s="130">
        <v>2.61344537815126</v>
      </c>
      <c r="L73" s="117"/>
    </row>
    <row r="74" s="54" customFormat="1" ht="20" customHeight="1" spans="1:12">
      <c r="A74" s="81">
        <v>2119801</v>
      </c>
      <c r="B74" s="82" t="s">
        <v>1576</v>
      </c>
      <c r="C74" s="123"/>
      <c r="D74" s="123"/>
      <c r="E74" s="91"/>
      <c r="F74" s="131"/>
      <c r="G74" s="131"/>
      <c r="L74" s="117"/>
    </row>
    <row r="75" s="54" customFormat="1" ht="20" customHeight="1" spans="1:12">
      <c r="A75" s="81">
        <v>2119802</v>
      </c>
      <c r="B75" s="82" t="s">
        <v>1577</v>
      </c>
      <c r="C75" s="123"/>
      <c r="D75" s="123"/>
      <c r="E75" s="91"/>
      <c r="F75" s="131"/>
      <c r="G75" s="131"/>
      <c r="L75" s="117"/>
    </row>
    <row r="76" s="54" customFormat="1" ht="20" customHeight="1" spans="1:12">
      <c r="A76" s="81">
        <v>2119803</v>
      </c>
      <c r="B76" s="82" t="s">
        <v>1578</v>
      </c>
      <c r="C76" s="123"/>
      <c r="D76" s="123"/>
      <c r="E76" s="91">
        <v>311</v>
      </c>
      <c r="F76" s="131"/>
      <c r="G76" s="131">
        <v>2.61344537815126</v>
      </c>
      <c r="L76" s="117"/>
    </row>
    <row r="77" s="54" customFormat="1" ht="20" customHeight="1" spans="1:12">
      <c r="A77" s="81">
        <v>2119899</v>
      </c>
      <c r="B77" s="82" t="s">
        <v>1579</v>
      </c>
      <c r="C77" s="123"/>
      <c r="D77" s="123"/>
      <c r="E77" s="91"/>
      <c r="F77" s="131"/>
      <c r="G77" s="131"/>
      <c r="L77" s="117"/>
    </row>
    <row r="78" s="54" customFormat="1" ht="20" customHeight="1" spans="1:12">
      <c r="A78" s="81">
        <v>212</v>
      </c>
      <c r="B78" s="97" t="s">
        <v>696</v>
      </c>
      <c r="C78" s="122">
        <f>SUM(C79,C95,C99:C100,C106,C110,C114,C118,C124,C127,C136)</f>
        <v>9833</v>
      </c>
      <c r="D78" s="122">
        <f>SUM(D79,D95,D99:D100,D106,D110,D114,D118,D124,D127,D136)</f>
        <v>29561</v>
      </c>
      <c r="E78" s="122">
        <f>SUM(E79,E95,E99:E100,E106,E110,E114,E118,E124,E127,E136)</f>
        <v>17019</v>
      </c>
      <c r="F78" s="130">
        <f>E78/D78</f>
        <v>0.575724772504313</v>
      </c>
      <c r="G78" s="130">
        <v>1.51630434782609</v>
      </c>
      <c r="L78" s="117"/>
    </row>
    <row r="79" s="54" customFormat="1" ht="20" customHeight="1" spans="1:12">
      <c r="A79" s="81">
        <v>21208</v>
      </c>
      <c r="B79" s="97" t="s">
        <v>1580</v>
      </c>
      <c r="C79" s="124">
        <v>223</v>
      </c>
      <c r="D79" s="122">
        <v>3623</v>
      </c>
      <c r="E79" s="122">
        <f>SUM(E80:E94)</f>
        <v>2403</v>
      </c>
      <c r="F79" s="130">
        <f>E79/D79</f>
        <v>0.663262489649462</v>
      </c>
      <c r="G79" s="130">
        <v>1.80948795180723</v>
      </c>
      <c r="L79" s="117"/>
    </row>
    <row r="80" s="54" customFormat="1" ht="20" customHeight="1" spans="1:12">
      <c r="A80" s="81">
        <v>2120801</v>
      </c>
      <c r="B80" s="82" t="s">
        <v>1581</v>
      </c>
      <c r="C80" s="123"/>
      <c r="D80" s="123"/>
      <c r="E80" s="91">
        <v>2263</v>
      </c>
      <c r="F80" s="131" t="e">
        <f>E80/D80</f>
        <v>#DIV/0!</v>
      </c>
      <c r="G80" s="131">
        <v>1.70406626506024</v>
      </c>
      <c r="L80" s="117"/>
    </row>
    <row r="81" s="54" customFormat="1" ht="20" customHeight="1" spans="1:12">
      <c r="A81" s="81">
        <v>2120802</v>
      </c>
      <c r="B81" s="82" t="s">
        <v>1582</v>
      </c>
      <c r="C81" s="123"/>
      <c r="D81" s="123"/>
      <c r="E81" s="91"/>
      <c r="F81" s="131"/>
      <c r="G81" s="131"/>
      <c r="L81" s="117"/>
    </row>
    <row r="82" s="54" customFormat="1" ht="20" customHeight="1" spans="1:12">
      <c r="A82" s="81">
        <v>2120803</v>
      </c>
      <c r="B82" s="82" t="s">
        <v>1583</v>
      </c>
      <c r="C82" s="123"/>
      <c r="D82" s="123"/>
      <c r="E82" s="91"/>
      <c r="F82" s="131"/>
      <c r="G82" s="131"/>
      <c r="L82" s="117"/>
    </row>
    <row r="83" s="54" customFormat="1" ht="20" customHeight="1" spans="1:12">
      <c r="A83" s="81">
        <v>2120804</v>
      </c>
      <c r="B83" s="82" t="s">
        <v>1584</v>
      </c>
      <c r="C83" s="123"/>
      <c r="D83" s="123"/>
      <c r="E83" s="91"/>
      <c r="F83" s="131"/>
      <c r="G83" s="131"/>
      <c r="L83" s="117"/>
    </row>
    <row r="84" s="54" customFormat="1" ht="20" customHeight="1" spans="1:12">
      <c r="A84" s="81">
        <v>2120805</v>
      </c>
      <c r="B84" s="82" t="s">
        <v>1585</v>
      </c>
      <c r="C84" s="123"/>
      <c r="D84" s="123"/>
      <c r="E84" s="91"/>
      <c r="F84" s="131"/>
      <c r="G84" s="131"/>
      <c r="L84" s="117"/>
    </row>
    <row r="85" s="54" customFormat="1" ht="20" customHeight="1" spans="1:12">
      <c r="A85" s="81">
        <v>2120806</v>
      </c>
      <c r="B85" s="82" t="s">
        <v>1586</v>
      </c>
      <c r="C85" s="123"/>
      <c r="D85" s="123"/>
      <c r="E85" s="91"/>
      <c r="F85" s="131"/>
      <c r="G85" s="131"/>
      <c r="L85" s="117"/>
    </row>
    <row r="86" s="54" customFormat="1" ht="20" customHeight="1" spans="1:12">
      <c r="A86" s="81">
        <v>2120807</v>
      </c>
      <c r="B86" s="82" t="s">
        <v>1587</v>
      </c>
      <c r="C86" s="123"/>
      <c r="D86" s="123"/>
      <c r="E86" s="91"/>
      <c r="F86" s="131"/>
      <c r="G86" s="131"/>
      <c r="L86" s="117"/>
    </row>
    <row r="87" s="54" customFormat="1" ht="20" customHeight="1" spans="1:12">
      <c r="A87" s="81">
        <v>2120809</v>
      </c>
      <c r="B87" s="82" t="s">
        <v>1588</v>
      </c>
      <c r="C87" s="123"/>
      <c r="D87" s="123"/>
      <c r="E87" s="91"/>
      <c r="F87" s="131"/>
      <c r="G87" s="131"/>
      <c r="L87" s="117"/>
    </row>
    <row r="88" s="54" customFormat="1" ht="20" customHeight="1" spans="1:12">
      <c r="A88" s="81">
        <v>2120810</v>
      </c>
      <c r="B88" s="82" t="s">
        <v>1589</v>
      </c>
      <c r="C88" s="123"/>
      <c r="D88" s="123"/>
      <c r="E88" s="91"/>
      <c r="F88" s="131"/>
      <c r="G88" s="131"/>
      <c r="L88" s="117"/>
    </row>
    <row r="89" s="54" customFormat="1" ht="20" customHeight="1" spans="1:12">
      <c r="A89" s="81">
        <v>2120811</v>
      </c>
      <c r="B89" s="82" t="s">
        <v>1590</v>
      </c>
      <c r="C89" s="123"/>
      <c r="D89" s="123"/>
      <c r="E89" s="91"/>
      <c r="F89" s="131"/>
      <c r="G89" s="131"/>
      <c r="L89" s="117"/>
    </row>
    <row r="90" s="54" customFormat="1" ht="20" customHeight="1" spans="1:12">
      <c r="A90" s="81">
        <v>2120813</v>
      </c>
      <c r="B90" s="82" t="s">
        <v>1591</v>
      </c>
      <c r="C90" s="123"/>
      <c r="D90" s="123"/>
      <c r="E90" s="91"/>
      <c r="F90" s="131"/>
      <c r="G90" s="131"/>
      <c r="L90" s="117"/>
    </row>
    <row r="91" s="54" customFormat="1" ht="20" customHeight="1" spans="1:12">
      <c r="A91" s="81">
        <v>2120814</v>
      </c>
      <c r="B91" s="82" t="s">
        <v>1592</v>
      </c>
      <c r="C91" s="123"/>
      <c r="D91" s="123"/>
      <c r="E91" s="91"/>
      <c r="F91" s="131"/>
      <c r="G91" s="131"/>
      <c r="L91" s="117"/>
    </row>
    <row r="92" s="54" customFormat="1" ht="20" customHeight="1" spans="1:12">
      <c r="A92" s="81">
        <v>2120815</v>
      </c>
      <c r="B92" s="82" t="s">
        <v>1593</v>
      </c>
      <c r="C92" s="123"/>
      <c r="D92" s="123"/>
      <c r="E92" s="91"/>
      <c r="F92" s="131"/>
      <c r="G92" s="131"/>
      <c r="L92" s="117"/>
    </row>
    <row r="93" s="54" customFormat="1" ht="20" customHeight="1" spans="1:12">
      <c r="A93" s="81">
        <v>2120816</v>
      </c>
      <c r="B93" s="82" t="s">
        <v>1594</v>
      </c>
      <c r="C93" s="123"/>
      <c r="D93" s="123"/>
      <c r="E93" s="91"/>
      <c r="F93" s="131"/>
      <c r="G93" s="131"/>
      <c r="L93" s="117"/>
    </row>
    <row r="94" s="54" customFormat="1" ht="20" customHeight="1" spans="1:12">
      <c r="A94" s="81">
        <v>2120899</v>
      </c>
      <c r="B94" s="82" t="s">
        <v>1595</v>
      </c>
      <c r="C94" s="123"/>
      <c r="D94" s="123"/>
      <c r="E94" s="91">
        <v>140</v>
      </c>
      <c r="F94" s="131"/>
      <c r="G94" s="131"/>
      <c r="L94" s="117"/>
    </row>
    <row r="95" s="54" customFormat="1" ht="20" customHeight="1" spans="1:12">
      <c r="A95" s="81">
        <v>21210</v>
      </c>
      <c r="B95" s="97" t="s">
        <v>1596</v>
      </c>
      <c r="C95" s="123"/>
      <c r="D95" s="123"/>
      <c r="E95" s="91"/>
      <c r="F95" s="131"/>
      <c r="G95" s="131"/>
      <c r="L95" s="117"/>
    </row>
    <row r="96" s="54" customFormat="1" ht="20" customHeight="1" spans="1:12">
      <c r="A96" s="81">
        <v>2121001</v>
      </c>
      <c r="B96" s="82" t="s">
        <v>1581</v>
      </c>
      <c r="C96" s="123"/>
      <c r="D96" s="123"/>
      <c r="E96" s="91"/>
      <c r="F96" s="131"/>
      <c r="G96" s="131"/>
      <c r="L96" s="117"/>
    </row>
    <row r="97" s="54" customFormat="1" ht="20" customHeight="1" spans="1:12">
      <c r="A97" s="81">
        <v>2121002</v>
      </c>
      <c r="B97" s="82" t="s">
        <v>1582</v>
      </c>
      <c r="C97" s="123"/>
      <c r="D97" s="123"/>
      <c r="E97" s="91"/>
      <c r="F97" s="131"/>
      <c r="G97" s="131"/>
      <c r="L97" s="117"/>
    </row>
    <row r="98" s="54" customFormat="1" ht="20" customHeight="1" spans="1:12">
      <c r="A98" s="81">
        <v>2121099</v>
      </c>
      <c r="B98" s="82" t="s">
        <v>1597</v>
      </c>
      <c r="C98" s="123"/>
      <c r="D98" s="123"/>
      <c r="E98" s="91"/>
      <c r="F98" s="131"/>
      <c r="G98" s="131"/>
      <c r="L98" s="117"/>
    </row>
    <row r="99" s="54" customFormat="1" ht="20" customHeight="1" spans="1:12">
      <c r="A99" s="81">
        <v>21211</v>
      </c>
      <c r="B99" s="97" t="s">
        <v>1598</v>
      </c>
      <c r="C99" s="123"/>
      <c r="D99" s="123"/>
      <c r="E99" s="91"/>
      <c r="F99" s="131"/>
      <c r="G99" s="131"/>
      <c r="L99" s="117"/>
    </row>
    <row r="100" s="54" customFormat="1" ht="20" customHeight="1" spans="1:12">
      <c r="A100" s="81">
        <v>21213</v>
      </c>
      <c r="B100" s="97" t="s">
        <v>1599</v>
      </c>
      <c r="C100" s="123"/>
      <c r="D100" s="123"/>
      <c r="E100" s="91"/>
      <c r="F100" s="131"/>
      <c r="G100" s="131"/>
      <c r="L100" s="117"/>
    </row>
    <row r="101" s="54" customFormat="1" ht="20" customHeight="1" spans="1:12">
      <c r="A101" s="81">
        <v>2121301</v>
      </c>
      <c r="B101" s="82" t="s">
        <v>1600</v>
      </c>
      <c r="C101" s="123"/>
      <c r="D101" s="123"/>
      <c r="E101" s="91"/>
      <c r="F101" s="131"/>
      <c r="G101" s="131"/>
      <c r="L101" s="117"/>
    </row>
    <row r="102" s="54" customFormat="1" ht="20" customHeight="1" spans="1:12">
      <c r="A102" s="81">
        <v>2121302</v>
      </c>
      <c r="B102" s="82" t="s">
        <v>1601</v>
      </c>
      <c r="C102" s="123"/>
      <c r="D102" s="123"/>
      <c r="E102" s="91"/>
      <c r="F102" s="131"/>
      <c r="G102" s="131"/>
      <c r="L102" s="117"/>
    </row>
    <row r="103" s="54" customFormat="1" ht="20" customHeight="1" spans="1:12">
      <c r="A103" s="81">
        <v>2121303</v>
      </c>
      <c r="B103" s="82" t="s">
        <v>1602</v>
      </c>
      <c r="C103" s="123"/>
      <c r="D103" s="123"/>
      <c r="E103" s="91"/>
      <c r="F103" s="131"/>
      <c r="G103" s="131"/>
      <c r="L103" s="117"/>
    </row>
    <row r="104" s="54" customFormat="1" ht="20" customHeight="1" spans="1:12">
      <c r="A104" s="81">
        <v>2121304</v>
      </c>
      <c r="B104" s="82" t="s">
        <v>1603</v>
      </c>
      <c r="C104" s="123"/>
      <c r="D104" s="123"/>
      <c r="E104" s="91"/>
      <c r="F104" s="131"/>
      <c r="G104" s="131"/>
      <c r="L104" s="117"/>
    </row>
    <row r="105" s="54" customFormat="1" ht="20" customHeight="1" spans="1:12">
      <c r="A105" s="81">
        <v>2121399</v>
      </c>
      <c r="B105" s="82" t="s">
        <v>1604</v>
      </c>
      <c r="C105" s="123"/>
      <c r="D105" s="123"/>
      <c r="E105" s="91"/>
      <c r="F105" s="131"/>
      <c r="G105" s="131"/>
      <c r="L105" s="117"/>
    </row>
    <row r="106" s="54" customFormat="1" ht="20" customHeight="1" spans="1:12">
      <c r="A106" s="81">
        <v>21214</v>
      </c>
      <c r="B106" s="97" t="s">
        <v>1605</v>
      </c>
      <c r="C106" s="123"/>
      <c r="D106" s="123"/>
      <c r="E106" s="91"/>
      <c r="F106" s="131"/>
      <c r="G106" s="131"/>
      <c r="L106" s="117"/>
    </row>
    <row r="107" s="54" customFormat="1" ht="20" customHeight="1" spans="1:12">
      <c r="A107" s="81">
        <v>2121401</v>
      </c>
      <c r="B107" s="82" t="s">
        <v>1606</v>
      </c>
      <c r="C107" s="123"/>
      <c r="D107" s="123"/>
      <c r="E107" s="91"/>
      <c r="F107" s="131"/>
      <c r="G107" s="131"/>
      <c r="L107" s="117"/>
    </row>
    <row r="108" s="54" customFormat="1" ht="20" customHeight="1" spans="1:12">
      <c r="A108" s="81">
        <v>2121402</v>
      </c>
      <c r="B108" s="82" t="s">
        <v>1607</v>
      </c>
      <c r="C108" s="123"/>
      <c r="D108" s="123"/>
      <c r="E108" s="91"/>
      <c r="F108" s="131"/>
      <c r="G108" s="131"/>
      <c r="L108" s="117"/>
    </row>
    <row r="109" s="54" customFormat="1" ht="20" customHeight="1" spans="1:12">
      <c r="A109" s="81">
        <v>2121499</v>
      </c>
      <c r="B109" s="82" t="s">
        <v>1608</v>
      </c>
      <c r="C109" s="123"/>
      <c r="D109" s="123"/>
      <c r="E109" s="91"/>
      <c r="F109" s="131"/>
      <c r="G109" s="131"/>
      <c r="L109" s="117"/>
    </row>
    <row r="110" s="54" customFormat="1" ht="20" customHeight="1" spans="1:12">
      <c r="A110" s="81">
        <v>21215</v>
      </c>
      <c r="B110" s="97" t="s">
        <v>1609</v>
      </c>
      <c r="C110" s="123"/>
      <c r="D110" s="123"/>
      <c r="E110" s="91"/>
      <c r="F110" s="131"/>
      <c r="G110" s="131"/>
      <c r="L110" s="117"/>
    </row>
    <row r="111" s="54" customFormat="1" ht="20" customHeight="1" spans="1:12">
      <c r="A111" s="81">
        <v>2121501</v>
      </c>
      <c r="B111" s="82" t="s">
        <v>1610</v>
      </c>
      <c r="C111" s="123"/>
      <c r="D111" s="123"/>
      <c r="E111" s="91"/>
      <c r="F111" s="131"/>
      <c r="G111" s="131"/>
      <c r="L111" s="117"/>
    </row>
    <row r="112" s="54" customFormat="1" ht="20" customHeight="1" spans="1:12">
      <c r="A112" s="81">
        <v>2121502</v>
      </c>
      <c r="B112" s="82" t="s">
        <v>1611</v>
      </c>
      <c r="C112" s="123"/>
      <c r="D112" s="123"/>
      <c r="E112" s="91"/>
      <c r="F112" s="131"/>
      <c r="G112" s="131"/>
      <c r="L112" s="117"/>
    </row>
    <row r="113" s="54" customFormat="1" ht="20" customHeight="1" spans="1:12">
      <c r="A113" s="81">
        <v>2121599</v>
      </c>
      <c r="B113" s="82" t="s">
        <v>1612</v>
      </c>
      <c r="C113" s="123"/>
      <c r="D113" s="123"/>
      <c r="E113" s="91"/>
      <c r="F113" s="131"/>
      <c r="G113" s="131"/>
      <c r="L113" s="117"/>
    </row>
    <row r="114" s="54" customFormat="1" ht="20" customHeight="1" spans="1:12">
      <c r="A114" s="81">
        <v>21216</v>
      </c>
      <c r="B114" s="97" t="s">
        <v>1613</v>
      </c>
      <c r="C114" s="123"/>
      <c r="D114" s="123"/>
      <c r="E114" s="91"/>
      <c r="F114" s="131"/>
      <c r="G114" s="131"/>
      <c r="L114" s="117"/>
    </row>
    <row r="115" s="54" customFormat="1" ht="20" customHeight="1" spans="1:12">
      <c r="A115" s="81">
        <v>2121601</v>
      </c>
      <c r="B115" s="82" t="s">
        <v>1610</v>
      </c>
      <c r="C115" s="123"/>
      <c r="D115" s="123"/>
      <c r="E115" s="91"/>
      <c r="F115" s="131"/>
      <c r="G115" s="131"/>
      <c r="L115" s="117"/>
    </row>
    <row r="116" s="54" customFormat="1" ht="20" customHeight="1" spans="1:12">
      <c r="A116" s="81">
        <v>2121602</v>
      </c>
      <c r="B116" s="82" t="s">
        <v>1611</v>
      </c>
      <c r="C116" s="123"/>
      <c r="D116" s="123"/>
      <c r="E116" s="91"/>
      <c r="F116" s="131"/>
      <c r="G116" s="131"/>
      <c r="L116" s="117"/>
    </row>
    <row r="117" s="54" customFormat="1" ht="20" customHeight="1" spans="1:12">
      <c r="A117" s="81">
        <v>2121699</v>
      </c>
      <c r="B117" s="82" t="s">
        <v>1614</v>
      </c>
      <c r="C117" s="123"/>
      <c r="D117" s="123"/>
      <c r="E117" s="91"/>
      <c r="F117" s="131"/>
      <c r="G117" s="131"/>
      <c r="L117" s="117"/>
    </row>
    <row r="118" s="54" customFormat="1" ht="20" customHeight="1" spans="1:12">
      <c r="A118" s="81">
        <v>21217</v>
      </c>
      <c r="B118" s="97" t="s">
        <v>1615</v>
      </c>
      <c r="C118" s="123"/>
      <c r="D118" s="123"/>
      <c r="E118" s="91"/>
      <c r="F118" s="131"/>
      <c r="G118" s="131"/>
      <c r="L118" s="117"/>
    </row>
    <row r="119" s="54" customFormat="1" ht="20" customHeight="1" spans="1:12">
      <c r="A119" s="81">
        <v>2121701</v>
      </c>
      <c r="B119" s="82" t="s">
        <v>1616</v>
      </c>
      <c r="C119" s="123"/>
      <c r="D119" s="123"/>
      <c r="E119" s="91"/>
      <c r="F119" s="131"/>
      <c r="G119" s="131"/>
      <c r="L119" s="117"/>
    </row>
    <row r="120" s="54" customFormat="1" ht="20" customHeight="1" spans="1:12">
      <c r="A120" s="81">
        <v>2121702</v>
      </c>
      <c r="B120" s="82" t="s">
        <v>1617</v>
      </c>
      <c r="C120" s="123"/>
      <c r="D120" s="123"/>
      <c r="E120" s="91"/>
      <c r="F120" s="131"/>
      <c r="G120" s="131"/>
      <c r="L120" s="117"/>
    </row>
    <row r="121" s="54" customFormat="1" ht="20" customHeight="1" spans="1:12">
      <c r="A121" s="81">
        <v>2121703</v>
      </c>
      <c r="B121" s="82" t="s">
        <v>1618</v>
      </c>
      <c r="C121" s="123"/>
      <c r="D121" s="123"/>
      <c r="E121" s="91"/>
      <c r="F121" s="131"/>
      <c r="G121" s="131"/>
      <c r="L121" s="117"/>
    </row>
    <row r="122" s="54" customFormat="1" ht="20" customHeight="1" spans="1:12">
      <c r="A122" s="81">
        <v>2121704</v>
      </c>
      <c r="B122" s="82" t="s">
        <v>1619</v>
      </c>
      <c r="C122" s="123"/>
      <c r="D122" s="123"/>
      <c r="E122" s="91"/>
      <c r="F122" s="131"/>
      <c r="G122" s="131"/>
      <c r="L122" s="117"/>
    </row>
    <row r="123" s="54" customFormat="1" ht="20" customHeight="1" spans="1:12">
      <c r="A123" s="81">
        <v>2121799</v>
      </c>
      <c r="B123" s="82" t="s">
        <v>1620</v>
      </c>
      <c r="C123" s="123"/>
      <c r="D123" s="123"/>
      <c r="E123" s="91"/>
      <c r="F123" s="131"/>
      <c r="G123" s="131"/>
      <c r="L123" s="117"/>
    </row>
    <row r="124" s="54" customFormat="1" ht="20" customHeight="1" spans="1:12">
      <c r="A124" s="81">
        <v>21218</v>
      </c>
      <c r="B124" s="97" t="s">
        <v>1621</v>
      </c>
      <c r="C124" s="123"/>
      <c r="D124" s="123"/>
      <c r="E124" s="91"/>
      <c r="F124" s="131"/>
      <c r="G124" s="131"/>
      <c r="L124" s="117"/>
    </row>
    <row r="125" s="54" customFormat="1" ht="20" customHeight="1" spans="1:12">
      <c r="A125" s="81">
        <v>2121801</v>
      </c>
      <c r="B125" s="82" t="s">
        <v>1622</v>
      </c>
      <c r="C125" s="123"/>
      <c r="D125" s="123"/>
      <c r="E125" s="91"/>
      <c r="F125" s="131"/>
      <c r="G125" s="131"/>
      <c r="L125" s="117"/>
    </row>
    <row r="126" s="54" customFormat="1" ht="20" customHeight="1" spans="1:12">
      <c r="A126" s="81">
        <v>2121899</v>
      </c>
      <c r="B126" s="82" t="s">
        <v>1623</v>
      </c>
      <c r="C126" s="123"/>
      <c r="D126" s="123"/>
      <c r="E126" s="91"/>
      <c r="F126" s="131"/>
      <c r="G126" s="131"/>
      <c r="L126" s="117"/>
    </row>
    <row r="127" s="54" customFormat="1" ht="20" customHeight="1" spans="1:12">
      <c r="A127" s="81">
        <v>21219</v>
      </c>
      <c r="B127" s="97" t="s">
        <v>1624</v>
      </c>
      <c r="C127" s="124"/>
      <c r="D127" s="122"/>
      <c r="E127" s="122">
        <f>SUM(E128:E135)</f>
        <v>0</v>
      </c>
      <c r="F127" s="130" t="e">
        <f>E127/D127</f>
        <v>#DIV/0!</v>
      </c>
      <c r="G127" s="130">
        <v>0</v>
      </c>
      <c r="L127" s="117"/>
    </row>
    <row r="128" s="54" customFormat="1" ht="20" customHeight="1" spans="1:12">
      <c r="A128" s="81">
        <v>2121901</v>
      </c>
      <c r="B128" s="82" t="s">
        <v>1610</v>
      </c>
      <c r="C128" s="123"/>
      <c r="D128" s="123"/>
      <c r="E128" s="91"/>
      <c r="F128" s="131"/>
      <c r="G128" s="131"/>
      <c r="L128" s="117"/>
    </row>
    <row r="129" s="54" customFormat="1" ht="20" customHeight="1" spans="1:12">
      <c r="A129" s="81">
        <v>2121902</v>
      </c>
      <c r="B129" s="82" t="s">
        <v>1611</v>
      </c>
      <c r="C129" s="123"/>
      <c r="D129" s="123"/>
      <c r="E129" s="91"/>
      <c r="F129" s="131"/>
      <c r="G129" s="131"/>
      <c r="L129" s="117"/>
    </row>
    <row r="130" s="54" customFormat="1" ht="20" customHeight="1" spans="1:12">
      <c r="A130" s="81">
        <v>2121903</v>
      </c>
      <c r="B130" s="82" t="s">
        <v>1625</v>
      </c>
      <c r="C130" s="123"/>
      <c r="D130" s="123"/>
      <c r="E130" s="91"/>
      <c r="F130" s="131"/>
      <c r="G130" s="131"/>
      <c r="L130" s="117"/>
    </row>
    <row r="131" s="54" customFormat="1" ht="20" customHeight="1" spans="1:12">
      <c r="A131" s="81">
        <v>2121904</v>
      </c>
      <c r="B131" s="82" t="s">
        <v>1626</v>
      </c>
      <c r="C131" s="123"/>
      <c r="D131" s="123"/>
      <c r="E131" s="91"/>
      <c r="F131" s="131"/>
      <c r="G131" s="131"/>
      <c r="L131" s="117"/>
    </row>
    <row r="132" s="54" customFormat="1" ht="20" customHeight="1" spans="1:12">
      <c r="A132" s="81">
        <v>2121905</v>
      </c>
      <c r="B132" s="82" t="s">
        <v>1627</v>
      </c>
      <c r="C132" s="123"/>
      <c r="D132" s="123"/>
      <c r="E132" s="91"/>
      <c r="F132" s="131"/>
      <c r="G132" s="131"/>
      <c r="L132" s="117"/>
    </row>
    <row r="133" s="54" customFormat="1" ht="20" customHeight="1" spans="1:12">
      <c r="A133" s="81">
        <v>2121906</v>
      </c>
      <c r="B133" s="82" t="s">
        <v>1628</v>
      </c>
      <c r="C133" s="123"/>
      <c r="D133" s="123"/>
      <c r="E133" s="91"/>
      <c r="F133" s="131"/>
      <c r="G133" s="131"/>
      <c r="L133" s="117"/>
    </row>
    <row r="134" s="54" customFormat="1" ht="20" customHeight="1" spans="1:12">
      <c r="A134" s="81">
        <v>2121907</v>
      </c>
      <c r="B134" s="82" t="s">
        <v>1629</v>
      </c>
      <c r="C134" s="123"/>
      <c r="D134" s="123"/>
      <c r="E134" s="91"/>
      <c r="F134" s="131"/>
      <c r="G134" s="131"/>
      <c r="L134" s="117"/>
    </row>
    <row r="135" s="54" customFormat="1" ht="20" customHeight="1" spans="1:12">
      <c r="A135" s="81">
        <v>2121999</v>
      </c>
      <c r="B135" s="82" t="s">
        <v>1630</v>
      </c>
      <c r="C135" s="123"/>
      <c r="D135" s="123"/>
      <c r="E135" s="91"/>
      <c r="F135" s="131"/>
      <c r="G135" s="131"/>
      <c r="L135" s="117"/>
    </row>
    <row r="136" s="54" customFormat="1" ht="20" customHeight="1" spans="1:12">
      <c r="A136" s="81">
        <v>21298</v>
      </c>
      <c r="B136" s="97" t="s">
        <v>1520</v>
      </c>
      <c r="C136" s="124">
        <v>9610</v>
      </c>
      <c r="D136" s="122">
        <v>25938</v>
      </c>
      <c r="E136" s="122">
        <f>SUM(E137:E138)</f>
        <v>14616</v>
      </c>
      <c r="F136" s="130">
        <f>E136/D136</f>
        <v>0.563497571131159</v>
      </c>
      <c r="G136" s="130">
        <v>2.15067686874632</v>
      </c>
      <c r="L136" s="117"/>
    </row>
    <row r="137" s="54" customFormat="1" ht="20" customHeight="1" spans="1:12">
      <c r="A137" s="81">
        <v>2129801</v>
      </c>
      <c r="B137" s="82" t="s">
        <v>1631</v>
      </c>
      <c r="C137" s="123"/>
      <c r="D137" s="123"/>
      <c r="E137" s="91">
        <v>8806</v>
      </c>
      <c r="F137" s="131"/>
      <c r="G137" s="131">
        <v>1.29576221306651</v>
      </c>
      <c r="L137" s="117"/>
    </row>
    <row r="138" s="54" customFormat="1" ht="20" customHeight="1" spans="1:12">
      <c r="A138" s="81">
        <v>2129899</v>
      </c>
      <c r="B138" s="82" t="s">
        <v>1632</v>
      </c>
      <c r="C138" s="123"/>
      <c r="D138" s="123"/>
      <c r="E138" s="91">
        <v>5810</v>
      </c>
      <c r="F138" s="131"/>
      <c r="G138" s="131"/>
      <c r="L138" s="117"/>
    </row>
    <row r="139" s="54" customFormat="1" ht="20" customHeight="1" spans="1:12">
      <c r="A139" s="81">
        <v>213</v>
      </c>
      <c r="B139" s="97" t="s">
        <v>716</v>
      </c>
      <c r="C139" s="123"/>
      <c r="D139" s="123"/>
      <c r="E139" s="91"/>
      <c r="F139" s="131"/>
      <c r="G139" s="131"/>
      <c r="L139" s="117"/>
    </row>
    <row r="140" s="54" customFormat="1" ht="20" customHeight="1" spans="1:12">
      <c r="A140" s="81">
        <v>21366</v>
      </c>
      <c r="B140" s="97" t="s">
        <v>1633</v>
      </c>
      <c r="C140" s="123"/>
      <c r="D140" s="123"/>
      <c r="E140" s="91"/>
      <c r="F140" s="131"/>
      <c r="G140" s="131"/>
      <c r="L140" s="117"/>
    </row>
    <row r="141" s="54" customFormat="1" ht="20" customHeight="1" spans="1:12">
      <c r="A141" s="81">
        <v>2136601</v>
      </c>
      <c r="B141" s="82" t="s">
        <v>1634</v>
      </c>
      <c r="C141" s="123"/>
      <c r="D141" s="123"/>
      <c r="E141" s="91"/>
      <c r="F141" s="131"/>
      <c r="G141" s="131"/>
      <c r="L141" s="117"/>
    </row>
    <row r="142" s="54" customFormat="1" ht="20" customHeight="1" spans="1:12">
      <c r="A142" s="81">
        <v>2136602</v>
      </c>
      <c r="B142" s="82" t="s">
        <v>1635</v>
      </c>
      <c r="C142" s="123"/>
      <c r="D142" s="123"/>
      <c r="E142" s="91"/>
      <c r="F142" s="131"/>
      <c r="G142" s="131"/>
      <c r="L142" s="117"/>
    </row>
    <row r="143" s="54" customFormat="1" ht="20" customHeight="1" spans="1:12">
      <c r="A143" s="81">
        <v>2136603</v>
      </c>
      <c r="B143" s="82" t="s">
        <v>1636</v>
      </c>
      <c r="C143" s="123"/>
      <c r="D143" s="123"/>
      <c r="E143" s="91"/>
      <c r="F143" s="131"/>
      <c r="G143" s="131"/>
      <c r="L143" s="117"/>
    </row>
    <row r="144" s="54" customFormat="1" ht="20" customHeight="1" spans="1:12">
      <c r="A144" s="81">
        <v>2136699</v>
      </c>
      <c r="B144" s="82" t="s">
        <v>1637</v>
      </c>
      <c r="C144" s="123"/>
      <c r="D144" s="123"/>
      <c r="E144" s="91"/>
      <c r="F144" s="131"/>
      <c r="G144" s="131"/>
      <c r="L144" s="117"/>
    </row>
    <row r="145" s="54" customFormat="1" ht="20" customHeight="1" spans="1:12">
      <c r="A145" s="81">
        <v>21367</v>
      </c>
      <c r="B145" s="97" t="s">
        <v>1638</v>
      </c>
      <c r="C145" s="123"/>
      <c r="D145" s="123"/>
      <c r="E145" s="91"/>
      <c r="F145" s="131"/>
      <c r="G145" s="131"/>
      <c r="L145" s="117"/>
    </row>
    <row r="146" s="54" customFormat="1" ht="20" customHeight="1" spans="1:12">
      <c r="A146" s="81">
        <v>2136701</v>
      </c>
      <c r="B146" s="82" t="s">
        <v>1634</v>
      </c>
      <c r="C146" s="123"/>
      <c r="D146" s="123"/>
      <c r="E146" s="91"/>
      <c r="F146" s="131"/>
      <c r="G146" s="131"/>
      <c r="L146" s="117"/>
    </row>
    <row r="147" s="54" customFormat="1" ht="20" customHeight="1" spans="1:12">
      <c r="A147" s="81">
        <v>2136702</v>
      </c>
      <c r="B147" s="82" t="s">
        <v>1635</v>
      </c>
      <c r="C147" s="123"/>
      <c r="D147" s="123"/>
      <c r="E147" s="91"/>
      <c r="F147" s="131"/>
      <c r="G147" s="131"/>
      <c r="L147" s="117"/>
    </row>
    <row r="148" s="54" customFormat="1" ht="20" customHeight="1" spans="1:12">
      <c r="A148" s="81">
        <v>2136703</v>
      </c>
      <c r="B148" s="82" t="s">
        <v>1639</v>
      </c>
      <c r="C148" s="123"/>
      <c r="D148" s="123"/>
      <c r="E148" s="91"/>
      <c r="F148" s="131"/>
      <c r="G148" s="131"/>
      <c r="L148" s="117"/>
    </row>
    <row r="149" s="54" customFormat="1" ht="20" customHeight="1" spans="1:12">
      <c r="A149" s="81">
        <v>2136799</v>
      </c>
      <c r="B149" s="82" t="s">
        <v>1640</v>
      </c>
      <c r="C149" s="123"/>
      <c r="D149" s="123"/>
      <c r="E149" s="91"/>
      <c r="F149" s="131"/>
      <c r="G149" s="131"/>
      <c r="L149" s="117"/>
    </row>
    <row r="150" s="54" customFormat="1" ht="20" customHeight="1" spans="1:12">
      <c r="A150" s="81">
        <v>21369</v>
      </c>
      <c r="B150" s="97" t="s">
        <v>1641</v>
      </c>
      <c r="C150" s="123"/>
      <c r="D150" s="123"/>
      <c r="E150" s="91"/>
      <c r="F150" s="131"/>
      <c r="G150" s="131"/>
      <c r="L150" s="117"/>
    </row>
    <row r="151" s="54" customFormat="1" ht="20" customHeight="1" spans="1:12">
      <c r="A151" s="81">
        <v>2136901</v>
      </c>
      <c r="B151" s="82" t="s">
        <v>779</v>
      </c>
      <c r="C151" s="123"/>
      <c r="D151" s="123"/>
      <c r="E151" s="91"/>
      <c r="F151" s="131"/>
      <c r="G151" s="131"/>
      <c r="L151" s="117"/>
    </row>
    <row r="152" s="54" customFormat="1" ht="20" customHeight="1" spans="1:12">
      <c r="A152" s="81">
        <v>2136902</v>
      </c>
      <c r="B152" s="82" t="s">
        <v>1642</v>
      </c>
      <c r="C152" s="123"/>
      <c r="D152" s="123"/>
      <c r="E152" s="91"/>
      <c r="F152" s="131"/>
      <c r="G152" s="131"/>
      <c r="L152" s="117"/>
    </row>
    <row r="153" s="54" customFormat="1" ht="20" customHeight="1" spans="1:12">
      <c r="A153" s="81">
        <v>2136903</v>
      </c>
      <c r="B153" s="82" t="s">
        <v>1643</v>
      </c>
      <c r="C153" s="123"/>
      <c r="D153" s="123"/>
      <c r="E153" s="91"/>
      <c r="F153" s="131"/>
      <c r="G153" s="131"/>
      <c r="L153" s="117"/>
    </row>
    <row r="154" s="54" customFormat="1" ht="20" customHeight="1" spans="1:12">
      <c r="A154" s="81">
        <v>2136999</v>
      </c>
      <c r="B154" s="82" t="s">
        <v>1644</v>
      </c>
      <c r="C154" s="123"/>
      <c r="D154" s="123"/>
      <c r="E154" s="91"/>
      <c r="F154" s="131"/>
      <c r="G154" s="131"/>
      <c r="L154" s="117"/>
    </row>
    <row r="155" s="54" customFormat="1" ht="20" customHeight="1" spans="1:12">
      <c r="A155" s="81">
        <v>21370</v>
      </c>
      <c r="B155" s="97" t="s">
        <v>1645</v>
      </c>
      <c r="C155" s="123"/>
      <c r="D155" s="123"/>
      <c r="E155" s="91"/>
      <c r="F155" s="131"/>
      <c r="G155" s="131"/>
      <c r="L155" s="117"/>
    </row>
    <row r="156" s="54" customFormat="1" ht="20" customHeight="1" spans="1:12">
      <c r="A156" s="81">
        <v>2137001</v>
      </c>
      <c r="B156" s="82" t="s">
        <v>1646</v>
      </c>
      <c r="C156" s="123"/>
      <c r="D156" s="123"/>
      <c r="E156" s="91"/>
      <c r="F156" s="131"/>
      <c r="G156" s="131"/>
      <c r="L156" s="117"/>
    </row>
    <row r="157" s="54" customFormat="1" ht="20" customHeight="1" spans="1:12">
      <c r="A157" s="81">
        <v>2137099</v>
      </c>
      <c r="B157" s="82" t="s">
        <v>1647</v>
      </c>
      <c r="C157" s="123"/>
      <c r="D157" s="123"/>
      <c r="E157" s="91"/>
      <c r="F157" s="131"/>
      <c r="G157" s="131"/>
      <c r="L157" s="117"/>
    </row>
    <row r="158" s="54" customFormat="1" ht="20" customHeight="1" spans="1:12">
      <c r="A158" s="81">
        <v>21371</v>
      </c>
      <c r="B158" s="97" t="s">
        <v>1648</v>
      </c>
      <c r="C158" s="123"/>
      <c r="D158" s="123"/>
      <c r="E158" s="91"/>
      <c r="F158" s="131"/>
      <c r="G158" s="131"/>
      <c r="L158" s="117"/>
    </row>
    <row r="159" s="54" customFormat="1" ht="20" customHeight="1" spans="1:12">
      <c r="A159" s="81">
        <v>2137101</v>
      </c>
      <c r="B159" s="82" t="s">
        <v>1649</v>
      </c>
      <c r="C159" s="123"/>
      <c r="D159" s="123"/>
      <c r="E159" s="91"/>
      <c r="F159" s="131"/>
      <c r="G159" s="131"/>
      <c r="L159" s="117"/>
    </row>
    <row r="160" s="54" customFormat="1" ht="20" customHeight="1" spans="1:12">
      <c r="A160" s="81">
        <v>2137102</v>
      </c>
      <c r="B160" s="82" t="s">
        <v>1650</v>
      </c>
      <c r="C160" s="123"/>
      <c r="D160" s="123"/>
      <c r="E160" s="91"/>
      <c r="F160" s="131"/>
      <c r="G160" s="131"/>
      <c r="L160" s="117"/>
    </row>
    <row r="161" s="54" customFormat="1" ht="20" customHeight="1" spans="1:12">
      <c r="A161" s="81">
        <v>2137103</v>
      </c>
      <c r="B161" s="82" t="s">
        <v>1651</v>
      </c>
      <c r="C161" s="123"/>
      <c r="D161" s="123"/>
      <c r="E161" s="91"/>
      <c r="F161" s="131"/>
      <c r="G161" s="131"/>
      <c r="L161" s="117"/>
    </row>
    <row r="162" s="54" customFormat="1" ht="20" customHeight="1" spans="1:12">
      <c r="A162" s="81">
        <v>2137199</v>
      </c>
      <c r="B162" s="82" t="s">
        <v>1652</v>
      </c>
      <c r="C162" s="123"/>
      <c r="D162" s="123"/>
      <c r="E162" s="91"/>
      <c r="F162" s="131"/>
      <c r="G162" s="131"/>
      <c r="L162" s="117"/>
    </row>
    <row r="163" s="54" customFormat="1" ht="20" customHeight="1" spans="1:12">
      <c r="A163" s="81">
        <v>21372</v>
      </c>
      <c r="B163" s="97" t="s">
        <v>1653</v>
      </c>
      <c r="C163" s="123"/>
      <c r="D163" s="123"/>
      <c r="E163" s="91"/>
      <c r="F163" s="131"/>
      <c r="G163" s="131"/>
      <c r="L163" s="117"/>
    </row>
    <row r="164" s="54" customFormat="1" ht="20" customHeight="1" spans="1:12">
      <c r="A164" s="81">
        <v>2137201</v>
      </c>
      <c r="B164" s="82" t="s">
        <v>1654</v>
      </c>
      <c r="C164" s="123"/>
      <c r="D164" s="123"/>
      <c r="E164" s="91"/>
      <c r="F164" s="131"/>
      <c r="G164" s="131"/>
      <c r="L164" s="117"/>
    </row>
    <row r="165" s="54" customFormat="1" ht="20" customHeight="1" spans="1:12">
      <c r="A165" s="81">
        <v>2137202</v>
      </c>
      <c r="B165" s="82" t="s">
        <v>1634</v>
      </c>
      <c r="C165" s="123"/>
      <c r="D165" s="123"/>
      <c r="E165" s="91"/>
      <c r="F165" s="131"/>
      <c r="G165" s="131"/>
      <c r="L165" s="117"/>
    </row>
    <row r="166" s="54" customFormat="1" ht="20" customHeight="1" spans="1:12">
      <c r="A166" s="81">
        <v>2137299</v>
      </c>
      <c r="B166" s="82" t="s">
        <v>1655</v>
      </c>
      <c r="C166" s="123"/>
      <c r="D166" s="123"/>
      <c r="E166" s="91"/>
      <c r="F166" s="131"/>
      <c r="G166" s="131"/>
      <c r="L166" s="117"/>
    </row>
    <row r="167" s="54" customFormat="1" ht="20" customHeight="1" spans="1:12">
      <c r="A167" s="81">
        <v>21373</v>
      </c>
      <c r="B167" s="97" t="s">
        <v>1656</v>
      </c>
      <c r="C167" s="123"/>
      <c r="D167" s="123"/>
      <c r="E167" s="91"/>
      <c r="F167" s="131"/>
      <c r="G167" s="131"/>
      <c r="L167" s="117"/>
    </row>
    <row r="168" s="54" customFormat="1" ht="20" customHeight="1" spans="1:12">
      <c r="A168" s="81">
        <v>2137301</v>
      </c>
      <c r="B168" s="82" t="s">
        <v>1654</v>
      </c>
      <c r="C168" s="123"/>
      <c r="D168" s="123"/>
      <c r="E168" s="91"/>
      <c r="F168" s="131"/>
      <c r="G168" s="131"/>
      <c r="L168" s="117"/>
    </row>
    <row r="169" s="54" customFormat="1" ht="20" customHeight="1" spans="1:12">
      <c r="A169" s="81">
        <v>2137302</v>
      </c>
      <c r="B169" s="82" t="s">
        <v>1634</v>
      </c>
      <c r="C169" s="123"/>
      <c r="D169" s="123"/>
      <c r="E169" s="91"/>
      <c r="F169" s="131"/>
      <c r="G169" s="131"/>
      <c r="L169" s="117"/>
    </row>
    <row r="170" s="54" customFormat="1" ht="20" customHeight="1" spans="1:12">
      <c r="A170" s="81">
        <v>2137399</v>
      </c>
      <c r="B170" s="82" t="s">
        <v>1657</v>
      </c>
      <c r="C170" s="123"/>
      <c r="D170" s="123"/>
      <c r="E170" s="91"/>
      <c r="F170" s="131"/>
      <c r="G170" s="131"/>
      <c r="L170" s="117"/>
    </row>
    <row r="171" s="54" customFormat="1" ht="20" customHeight="1" spans="1:12">
      <c r="A171" s="81">
        <v>21374</v>
      </c>
      <c r="B171" s="97" t="s">
        <v>1658</v>
      </c>
      <c r="C171" s="123"/>
      <c r="D171" s="123"/>
      <c r="E171" s="91"/>
      <c r="F171" s="131"/>
      <c r="G171" s="131"/>
      <c r="L171" s="117"/>
    </row>
    <row r="172" s="54" customFormat="1" ht="20" customHeight="1" spans="1:12">
      <c r="A172" s="81">
        <v>2137401</v>
      </c>
      <c r="B172" s="82" t="s">
        <v>1634</v>
      </c>
      <c r="C172" s="123"/>
      <c r="D172" s="123"/>
      <c r="E172" s="91"/>
      <c r="F172" s="131"/>
      <c r="G172" s="131"/>
      <c r="L172" s="117"/>
    </row>
    <row r="173" s="54" customFormat="1" ht="20" customHeight="1" spans="1:12">
      <c r="A173" s="81">
        <v>2137499</v>
      </c>
      <c r="B173" s="82" t="s">
        <v>1659</v>
      </c>
      <c r="C173" s="123"/>
      <c r="D173" s="123"/>
      <c r="E173" s="91"/>
      <c r="F173" s="131"/>
      <c r="G173" s="131"/>
      <c r="L173" s="117"/>
    </row>
    <row r="174" s="54" customFormat="1" ht="20" customHeight="1" spans="1:12">
      <c r="A174" s="81">
        <v>21398</v>
      </c>
      <c r="B174" s="97" t="s">
        <v>1520</v>
      </c>
      <c r="C174" s="123"/>
      <c r="D174" s="123"/>
      <c r="E174" s="91"/>
      <c r="F174" s="131"/>
      <c r="G174" s="131"/>
      <c r="L174" s="117"/>
    </row>
    <row r="175" s="54" customFormat="1" ht="20" customHeight="1" spans="1:12">
      <c r="A175" s="81">
        <v>2139801</v>
      </c>
      <c r="B175" s="82" t="s">
        <v>1660</v>
      </c>
      <c r="C175" s="123"/>
      <c r="D175" s="123"/>
      <c r="E175" s="91"/>
      <c r="F175" s="131"/>
      <c r="G175" s="131"/>
      <c r="L175" s="117"/>
    </row>
    <row r="176" s="54" customFormat="1" ht="20" customHeight="1" spans="1:12">
      <c r="A176" s="81">
        <v>2139802</v>
      </c>
      <c r="B176" s="82" t="s">
        <v>1661</v>
      </c>
      <c r="C176" s="123"/>
      <c r="D176" s="123"/>
      <c r="E176" s="91"/>
      <c r="F176" s="131"/>
      <c r="G176" s="131"/>
      <c r="L176" s="117"/>
    </row>
    <row r="177" s="54" customFormat="1" ht="20" customHeight="1" spans="1:12">
      <c r="A177" s="81">
        <v>2139899</v>
      </c>
      <c r="B177" s="82" t="s">
        <v>1662</v>
      </c>
      <c r="C177" s="123"/>
      <c r="D177" s="123"/>
      <c r="E177" s="91"/>
      <c r="F177" s="131"/>
      <c r="G177" s="131"/>
      <c r="L177" s="117"/>
    </row>
    <row r="178" s="54" customFormat="1" ht="20" customHeight="1" spans="1:12">
      <c r="A178" s="81">
        <v>214</v>
      </c>
      <c r="B178" s="97" t="s">
        <v>807</v>
      </c>
      <c r="C178" s="123"/>
      <c r="D178" s="123"/>
      <c r="E178" s="91"/>
      <c r="F178" s="131"/>
      <c r="G178" s="131"/>
      <c r="L178" s="117"/>
    </row>
    <row r="179" s="54" customFormat="1" ht="20" customHeight="1" spans="1:12">
      <c r="A179" s="81">
        <v>21460</v>
      </c>
      <c r="B179" s="97" t="s">
        <v>1663</v>
      </c>
      <c r="C179" s="123"/>
      <c r="D179" s="123"/>
      <c r="E179" s="91"/>
      <c r="F179" s="131"/>
      <c r="G179" s="131"/>
      <c r="L179" s="117"/>
    </row>
    <row r="180" s="54" customFormat="1" ht="20" customHeight="1" spans="1:12">
      <c r="A180" s="81">
        <v>2146001</v>
      </c>
      <c r="B180" s="82" t="s">
        <v>809</v>
      </c>
      <c r="C180" s="123"/>
      <c r="D180" s="123"/>
      <c r="E180" s="91"/>
      <c r="F180" s="131"/>
      <c r="G180" s="131"/>
      <c r="L180" s="117"/>
    </row>
    <row r="181" s="54" customFormat="1" ht="20" customHeight="1" spans="1:12">
      <c r="A181" s="81">
        <v>2146002</v>
      </c>
      <c r="B181" s="82" t="s">
        <v>810</v>
      </c>
      <c r="C181" s="123"/>
      <c r="D181" s="123"/>
      <c r="E181" s="91"/>
      <c r="F181" s="131"/>
      <c r="G181" s="131"/>
      <c r="L181" s="117"/>
    </row>
    <row r="182" s="54" customFormat="1" ht="20" customHeight="1" spans="1:12">
      <c r="A182" s="81">
        <v>2146003</v>
      </c>
      <c r="B182" s="82" t="s">
        <v>1664</v>
      </c>
      <c r="C182" s="123"/>
      <c r="D182" s="123"/>
      <c r="E182" s="91"/>
      <c r="F182" s="131"/>
      <c r="G182" s="131"/>
      <c r="L182" s="117"/>
    </row>
    <row r="183" s="54" customFormat="1" ht="20" customHeight="1" spans="1:12">
      <c r="A183" s="81">
        <v>2146099</v>
      </c>
      <c r="B183" s="82" t="s">
        <v>1665</v>
      </c>
      <c r="C183" s="123"/>
      <c r="D183" s="123"/>
      <c r="E183" s="91"/>
      <c r="F183" s="131"/>
      <c r="G183" s="131"/>
      <c r="L183" s="117"/>
    </row>
    <row r="184" s="54" customFormat="1" ht="20" customHeight="1" spans="1:12">
      <c r="A184" s="81">
        <v>21462</v>
      </c>
      <c r="B184" s="97" t="s">
        <v>1666</v>
      </c>
      <c r="C184" s="123"/>
      <c r="D184" s="123"/>
      <c r="E184" s="91"/>
      <c r="F184" s="131"/>
      <c r="G184" s="131"/>
      <c r="L184" s="117"/>
    </row>
    <row r="185" s="54" customFormat="1" ht="20" customHeight="1" spans="1:12">
      <c r="A185" s="81">
        <v>2146201</v>
      </c>
      <c r="B185" s="82" t="s">
        <v>1664</v>
      </c>
      <c r="C185" s="123"/>
      <c r="D185" s="123"/>
      <c r="E185" s="91"/>
      <c r="F185" s="131"/>
      <c r="G185" s="131"/>
      <c r="L185" s="117"/>
    </row>
    <row r="186" s="54" customFormat="1" ht="20" customHeight="1" spans="1:12">
      <c r="A186" s="81">
        <v>2146202</v>
      </c>
      <c r="B186" s="82" t="s">
        <v>1667</v>
      </c>
      <c r="C186" s="123"/>
      <c r="D186" s="123"/>
      <c r="E186" s="91"/>
      <c r="F186" s="131"/>
      <c r="G186" s="131"/>
      <c r="L186" s="117"/>
    </row>
    <row r="187" s="54" customFormat="1" ht="20" customHeight="1" spans="1:12">
      <c r="A187" s="81">
        <v>2146203</v>
      </c>
      <c r="B187" s="82" t="s">
        <v>1668</v>
      </c>
      <c r="C187" s="123"/>
      <c r="D187" s="123"/>
      <c r="E187" s="91"/>
      <c r="F187" s="131"/>
      <c r="G187" s="131"/>
      <c r="L187" s="117"/>
    </row>
    <row r="188" s="54" customFormat="1" ht="20" customHeight="1" spans="1:12">
      <c r="A188" s="81">
        <v>2146299</v>
      </c>
      <c r="B188" s="82" t="s">
        <v>1669</v>
      </c>
      <c r="C188" s="123"/>
      <c r="D188" s="123"/>
      <c r="E188" s="91"/>
      <c r="F188" s="131"/>
      <c r="G188" s="131"/>
      <c r="L188" s="117"/>
    </row>
    <row r="189" s="54" customFormat="1" ht="20" customHeight="1" spans="1:12">
      <c r="A189" s="81">
        <v>21464</v>
      </c>
      <c r="B189" s="97" t="s">
        <v>1670</v>
      </c>
      <c r="C189" s="123"/>
      <c r="D189" s="123"/>
      <c r="E189" s="91"/>
      <c r="F189" s="131"/>
      <c r="G189" s="131"/>
      <c r="L189" s="117"/>
    </row>
    <row r="190" s="54" customFormat="1" ht="20" customHeight="1" spans="1:12">
      <c r="A190" s="81">
        <v>2146401</v>
      </c>
      <c r="B190" s="82" t="s">
        <v>1671</v>
      </c>
      <c r="C190" s="123"/>
      <c r="D190" s="123"/>
      <c r="E190" s="91"/>
      <c r="F190" s="131"/>
      <c r="G190" s="131"/>
      <c r="L190" s="117"/>
    </row>
    <row r="191" s="54" customFormat="1" ht="20" customHeight="1" spans="1:12">
      <c r="A191" s="81">
        <v>2146402</v>
      </c>
      <c r="B191" s="82" t="s">
        <v>1672</v>
      </c>
      <c r="C191" s="123"/>
      <c r="D191" s="123"/>
      <c r="E191" s="91"/>
      <c r="F191" s="131"/>
      <c r="G191" s="131"/>
      <c r="L191" s="117"/>
    </row>
    <row r="192" s="54" customFormat="1" ht="20" customHeight="1" spans="1:12">
      <c r="A192" s="81">
        <v>2146403</v>
      </c>
      <c r="B192" s="82" t="s">
        <v>1673</v>
      </c>
      <c r="C192" s="123"/>
      <c r="D192" s="123"/>
      <c r="E192" s="91"/>
      <c r="F192" s="131"/>
      <c r="G192" s="131"/>
      <c r="L192" s="117"/>
    </row>
    <row r="193" s="54" customFormat="1" ht="20" customHeight="1" spans="1:12">
      <c r="A193" s="81">
        <v>2146404</v>
      </c>
      <c r="B193" s="82" t="s">
        <v>1674</v>
      </c>
      <c r="C193" s="123"/>
      <c r="D193" s="123"/>
      <c r="E193" s="91"/>
      <c r="F193" s="131"/>
      <c r="G193" s="131"/>
      <c r="L193" s="117"/>
    </row>
    <row r="194" s="54" customFormat="1" ht="20" customHeight="1" spans="1:12">
      <c r="A194" s="81">
        <v>2146405</v>
      </c>
      <c r="B194" s="82" t="s">
        <v>1675</v>
      </c>
      <c r="C194" s="123"/>
      <c r="D194" s="123"/>
      <c r="E194" s="91"/>
      <c r="F194" s="131"/>
      <c r="G194" s="131"/>
      <c r="L194" s="117"/>
    </row>
    <row r="195" s="54" customFormat="1" ht="20" customHeight="1" spans="1:12">
      <c r="A195" s="81">
        <v>2146406</v>
      </c>
      <c r="B195" s="82" t="s">
        <v>1676</v>
      </c>
      <c r="C195" s="123"/>
      <c r="D195" s="123"/>
      <c r="E195" s="91"/>
      <c r="F195" s="131"/>
      <c r="G195" s="131"/>
      <c r="L195" s="117"/>
    </row>
    <row r="196" s="54" customFormat="1" ht="20" customHeight="1" spans="1:12">
      <c r="A196" s="81">
        <v>2146407</v>
      </c>
      <c r="B196" s="82" t="s">
        <v>1677</v>
      </c>
      <c r="C196" s="123"/>
      <c r="D196" s="123"/>
      <c r="E196" s="91"/>
      <c r="F196" s="131"/>
      <c r="G196" s="131"/>
      <c r="L196" s="117"/>
    </row>
    <row r="197" s="54" customFormat="1" ht="20" customHeight="1" spans="1:12">
      <c r="A197" s="81">
        <v>2146499</v>
      </c>
      <c r="B197" s="82" t="s">
        <v>1678</v>
      </c>
      <c r="C197" s="123"/>
      <c r="D197" s="123"/>
      <c r="E197" s="91"/>
      <c r="F197" s="131"/>
      <c r="G197" s="131"/>
      <c r="L197" s="117"/>
    </row>
    <row r="198" s="54" customFormat="1" ht="20" customHeight="1" spans="1:12">
      <c r="A198" s="81">
        <v>21468</v>
      </c>
      <c r="B198" s="97" t="s">
        <v>1679</v>
      </c>
      <c r="C198" s="123"/>
      <c r="D198" s="123"/>
      <c r="E198" s="91"/>
      <c r="F198" s="131"/>
      <c r="G198" s="131"/>
      <c r="L198" s="117"/>
    </row>
    <row r="199" s="54" customFormat="1" ht="20" customHeight="1" spans="1:12">
      <c r="A199" s="81">
        <v>2146801</v>
      </c>
      <c r="B199" s="82" t="s">
        <v>1680</v>
      </c>
      <c r="C199" s="123"/>
      <c r="D199" s="123"/>
      <c r="E199" s="91"/>
      <c r="F199" s="131"/>
      <c r="G199" s="131"/>
      <c r="L199" s="117"/>
    </row>
    <row r="200" s="54" customFormat="1" ht="20" customHeight="1" spans="1:12">
      <c r="A200" s="81">
        <v>2146802</v>
      </c>
      <c r="B200" s="82" t="s">
        <v>1681</v>
      </c>
      <c r="C200" s="123"/>
      <c r="D200" s="123"/>
      <c r="E200" s="91"/>
      <c r="F200" s="131"/>
      <c r="G200" s="131"/>
      <c r="L200" s="117"/>
    </row>
    <row r="201" s="54" customFormat="1" ht="20" customHeight="1" spans="1:12">
      <c r="A201" s="81">
        <v>2146803</v>
      </c>
      <c r="B201" s="82" t="s">
        <v>1682</v>
      </c>
      <c r="C201" s="123"/>
      <c r="D201" s="123"/>
      <c r="E201" s="91"/>
      <c r="F201" s="131"/>
      <c r="G201" s="131"/>
      <c r="L201" s="117"/>
    </row>
    <row r="202" s="54" customFormat="1" ht="20" customHeight="1" spans="1:12">
      <c r="A202" s="81">
        <v>2146804</v>
      </c>
      <c r="B202" s="82" t="s">
        <v>1683</v>
      </c>
      <c r="C202" s="123"/>
      <c r="D202" s="123"/>
      <c r="E202" s="91"/>
      <c r="F202" s="131"/>
      <c r="G202" s="131"/>
      <c r="L202" s="117"/>
    </row>
    <row r="203" s="54" customFormat="1" ht="20" customHeight="1" spans="1:12">
      <c r="A203" s="81">
        <v>2146805</v>
      </c>
      <c r="B203" s="82" t="s">
        <v>1684</v>
      </c>
      <c r="C203" s="123"/>
      <c r="D203" s="123"/>
      <c r="E203" s="91"/>
      <c r="F203" s="131"/>
      <c r="G203" s="131"/>
      <c r="L203" s="117"/>
    </row>
    <row r="204" s="54" customFormat="1" ht="20" customHeight="1" spans="1:12">
      <c r="A204" s="81">
        <v>2146899</v>
      </c>
      <c r="B204" s="82" t="s">
        <v>1685</v>
      </c>
      <c r="C204" s="123"/>
      <c r="D204" s="123"/>
      <c r="E204" s="91"/>
      <c r="F204" s="131"/>
      <c r="G204" s="131"/>
      <c r="L204" s="117"/>
    </row>
    <row r="205" s="54" customFormat="1" ht="20" customHeight="1" spans="1:12">
      <c r="A205" s="81">
        <v>21469</v>
      </c>
      <c r="B205" s="97" t="s">
        <v>1686</v>
      </c>
      <c r="C205" s="123"/>
      <c r="D205" s="123"/>
      <c r="E205" s="91"/>
      <c r="F205" s="131"/>
      <c r="G205" s="131"/>
      <c r="L205" s="117"/>
    </row>
    <row r="206" s="54" customFormat="1" ht="20" customHeight="1" spans="1:12">
      <c r="A206" s="81">
        <v>2146901</v>
      </c>
      <c r="B206" s="82" t="s">
        <v>1687</v>
      </c>
      <c r="C206" s="123"/>
      <c r="D206" s="123"/>
      <c r="E206" s="91"/>
      <c r="F206" s="131"/>
      <c r="G206" s="131"/>
      <c r="L206" s="117"/>
    </row>
    <row r="207" s="54" customFormat="1" ht="20" customHeight="1" spans="1:12">
      <c r="A207" s="81">
        <v>2146902</v>
      </c>
      <c r="B207" s="82" t="s">
        <v>835</v>
      </c>
      <c r="C207" s="123"/>
      <c r="D207" s="123"/>
      <c r="E207" s="91"/>
      <c r="F207" s="131"/>
      <c r="G207" s="131"/>
      <c r="L207" s="117"/>
    </row>
    <row r="208" s="54" customFormat="1" ht="20" customHeight="1" spans="1:12">
      <c r="A208" s="81">
        <v>2146903</v>
      </c>
      <c r="B208" s="82" t="s">
        <v>1688</v>
      </c>
      <c r="C208" s="123"/>
      <c r="D208" s="123"/>
      <c r="E208" s="91"/>
      <c r="F208" s="131"/>
      <c r="G208" s="131"/>
      <c r="L208" s="117"/>
    </row>
    <row r="209" s="54" customFormat="1" ht="20" customHeight="1" spans="1:12">
      <c r="A209" s="81">
        <v>2146904</v>
      </c>
      <c r="B209" s="82" t="s">
        <v>1689</v>
      </c>
      <c r="C209" s="123"/>
      <c r="D209" s="123"/>
      <c r="E209" s="91"/>
      <c r="F209" s="131"/>
      <c r="G209" s="131"/>
      <c r="L209" s="117"/>
    </row>
    <row r="210" s="54" customFormat="1" ht="20" customHeight="1" spans="1:12">
      <c r="A210" s="81">
        <v>2146906</v>
      </c>
      <c r="B210" s="82" t="s">
        <v>1690</v>
      </c>
      <c r="C210" s="123"/>
      <c r="D210" s="123"/>
      <c r="E210" s="91"/>
      <c r="F210" s="131"/>
      <c r="G210" s="131"/>
      <c r="L210" s="117"/>
    </row>
    <row r="211" s="54" customFormat="1" ht="20" customHeight="1" spans="1:12">
      <c r="A211" s="81">
        <v>2146907</v>
      </c>
      <c r="B211" s="82" t="s">
        <v>1691</v>
      </c>
      <c r="C211" s="123"/>
      <c r="D211" s="123"/>
      <c r="E211" s="91"/>
      <c r="F211" s="131"/>
      <c r="G211" s="131"/>
      <c r="L211" s="117"/>
    </row>
    <row r="212" s="54" customFormat="1" ht="20" customHeight="1" spans="1:12">
      <c r="A212" s="81">
        <v>2146908</v>
      </c>
      <c r="B212" s="82" t="s">
        <v>1692</v>
      </c>
      <c r="C212" s="123"/>
      <c r="D212" s="123"/>
      <c r="E212" s="91"/>
      <c r="F212" s="131"/>
      <c r="G212" s="131"/>
      <c r="L212" s="117"/>
    </row>
    <row r="213" s="54" customFormat="1" ht="20" customHeight="1" spans="1:12">
      <c r="A213" s="81">
        <v>2146909</v>
      </c>
      <c r="B213" s="82" t="s">
        <v>1693</v>
      </c>
      <c r="C213" s="123"/>
      <c r="D213" s="123"/>
      <c r="E213" s="91"/>
      <c r="F213" s="131"/>
      <c r="G213" s="131"/>
      <c r="L213" s="117"/>
    </row>
    <row r="214" s="54" customFormat="1" ht="20" customHeight="1" spans="1:12">
      <c r="A214" s="81">
        <v>2146999</v>
      </c>
      <c r="B214" s="82" t="s">
        <v>1694</v>
      </c>
      <c r="C214" s="123"/>
      <c r="D214" s="123"/>
      <c r="E214" s="91"/>
      <c r="F214" s="131"/>
      <c r="G214" s="131"/>
      <c r="L214" s="117"/>
    </row>
    <row r="215" s="54" customFormat="1" ht="20" customHeight="1" spans="1:12">
      <c r="A215" s="81">
        <v>21470</v>
      </c>
      <c r="B215" s="97" t="s">
        <v>1695</v>
      </c>
      <c r="C215" s="123"/>
      <c r="D215" s="123"/>
      <c r="E215" s="91"/>
      <c r="F215" s="131"/>
      <c r="G215" s="131"/>
      <c r="L215" s="117"/>
    </row>
    <row r="216" s="54" customFormat="1" ht="20" customHeight="1" spans="1:12">
      <c r="A216" s="81">
        <v>2147001</v>
      </c>
      <c r="B216" s="82" t="s">
        <v>1696</v>
      </c>
      <c r="C216" s="123"/>
      <c r="D216" s="123"/>
      <c r="E216" s="91"/>
      <c r="F216" s="131"/>
      <c r="G216" s="131"/>
      <c r="L216" s="117"/>
    </row>
    <row r="217" s="54" customFormat="1" ht="20" customHeight="1" spans="1:12">
      <c r="A217" s="81">
        <v>2147099</v>
      </c>
      <c r="B217" s="82" t="s">
        <v>1697</v>
      </c>
      <c r="C217" s="123"/>
      <c r="D217" s="123"/>
      <c r="E217" s="91"/>
      <c r="F217" s="131"/>
      <c r="G217" s="131"/>
      <c r="L217" s="117"/>
    </row>
    <row r="218" s="54" customFormat="1" ht="20" customHeight="1" spans="1:12">
      <c r="A218" s="81">
        <v>21471</v>
      </c>
      <c r="B218" s="97" t="s">
        <v>1698</v>
      </c>
      <c r="C218" s="123"/>
      <c r="D218" s="123"/>
      <c r="E218" s="91"/>
      <c r="F218" s="131"/>
      <c r="G218" s="131"/>
      <c r="L218" s="117"/>
    </row>
    <row r="219" s="54" customFormat="1" ht="20" customHeight="1" spans="1:12">
      <c r="A219" s="81">
        <v>2147101</v>
      </c>
      <c r="B219" s="82" t="s">
        <v>1696</v>
      </c>
      <c r="C219" s="123"/>
      <c r="D219" s="123"/>
      <c r="E219" s="91"/>
      <c r="F219" s="131"/>
      <c r="G219" s="131"/>
      <c r="L219" s="117"/>
    </row>
    <row r="220" s="54" customFormat="1" ht="20" customHeight="1" spans="1:12">
      <c r="A220" s="81">
        <v>2147199</v>
      </c>
      <c r="B220" s="82" t="s">
        <v>1699</v>
      </c>
      <c r="C220" s="123"/>
      <c r="D220" s="123"/>
      <c r="E220" s="91"/>
      <c r="F220" s="131"/>
      <c r="G220" s="131"/>
      <c r="L220" s="117"/>
    </row>
    <row r="221" s="54" customFormat="1" ht="20" customHeight="1" spans="1:12">
      <c r="A221" s="81">
        <v>21472</v>
      </c>
      <c r="B221" s="97" t="s">
        <v>1700</v>
      </c>
      <c r="C221" s="123"/>
      <c r="D221" s="123"/>
      <c r="E221" s="91"/>
      <c r="F221" s="131"/>
      <c r="G221" s="131"/>
      <c r="L221" s="117"/>
    </row>
    <row r="222" s="54" customFormat="1" ht="20" customHeight="1" spans="1:12">
      <c r="A222" s="81">
        <v>21498</v>
      </c>
      <c r="B222" s="97" t="s">
        <v>1520</v>
      </c>
      <c r="C222" s="123"/>
      <c r="D222" s="123"/>
      <c r="E222" s="91"/>
      <c r="F222" s="131"/>
      <c r="G222" s="131"/>
      <c r="L222" s="117"/>
    </row>
    <row r="223" s="54" customFormat="1" ht="20" customHeight="1" spans="1:12">
      <c r="A223" s="81">
        <v>2149801</v>
      </c>
      <c r="B223" s="82" t="s">
        <v>1701</v>
      </c>
      <c r="C223" s="123"/>
      <c r="D223" s="123"/>
      <c r="E223" s="91"/>
      <c r="F223" s="131"/>
      <c r="G223" s="131"/>
      <c r="L223" s="117"/>
    </row>
    <row r="224" s="54" customFormat="1" ht="20" customHeight="1" spans="1:12">
      <c r="A224" s="81">
        <v>2149802</v>
      </c>
      <c r="B224" s="82" t="s">
        <v>1702</v>
      </c>
      <c r="C224" s="123"/>
      <c r="D224" s="123"/>
      <c r="E224" s="91"/>
      <c r="F224" s="131"/>
      <c r="G224" s="131"/>
      <c r="L224" s="117"/>
    </row>
    <row r="225" s="54" customFormat="1" ht="20" customHeight="1" spans="1:12">
      <c r="A225" s="81">
        <v>2149803</v>
      </c>
      <c r="B225" s="82" t="s">
        <v>1703</v>
      </c>
      <c r="C225" s="123"/>
      <c r="D225" s="123"/>
      <c r="E225" s="91"/>
      <c r="F225" s="131"/>
      <c r="G225" s="131"/>
      <c r="L225" s="117"/>
    </row>
    <row r="226" s="54" customFormat="1" ht="20" customHeight="1" spans="1:12">
      <c r="A226" s="81">
        <v>2149804</v>
      </c>
      <c r="B226" s="82" t="s">
        <v>1704</v>
      </c>
      <c r="C226" s="123"/>
      <c r="D226" s="123"/>
      <c r="E226" s="91"/>
      <c r="F226" s="131"/>
      <c r="G226" s="131"/>
      <c r="L226" s="117"/>
    </row>
    <row r="227" s="54" customFormat="1" ht="20" customHeight="1" spans="1:12">
      <c r="A227" s="81">
        <v>2149899</v>
      </c>
      <c r="B227" s="82" t="s">
        <v>1705</v>
      </c>
      <c r="C227" s="123"/>
      <c r="D227" s="123"/>
      <c r="E227" s="91"/>
      <c r="F227" s="131"/>
      <c r="G227" s="131"/>
      <c r="L227" s="117"/>
    </row>
    <row r="228" s="54" customFormat="1" ht="20" customHeight="1" spans="1:12">
      <c r="A228" s="81">
        <v>215</v>
      </c>
      <c r="B228" s="97" t="s">
        <v>846</v>
      </c>
      <c r="C228" s="122">
        <f>C229+C233</f>
        <v>32</v>
      </c>
      <c r="D228" s="122">
        <f>D229+D233</f>
        <v>834</v>
      </c>
      <c r="E228" s="122">
        <f>E229+E233</f>
        <v>413</v>
      </c>
      <c r="F228" s="130">
        <f>E228/D228</f>
        <v>0.495203836930456</v>
      </c>
      <c r="G228" s="130">
        <v>0.184952978056426</v>
      </c>
      <c r="L228" s="117"/>
    </row>
    <row r="229" s="54" customFormat="1" ht="20" customHeight="1" spans="1:12">
      <c r="A229" s="81">
        <v>21562</v>
      </c>
      <c r="B229" s="97" t="s">
        <v>1706</v>
      </c>
      <c r="C229" s="123"/>
      <c r="D229" s="123"/>
      <c r="E229" s="91"/>
      <c r="F229" s="131"/>
      <c r="G229" s="131"/>
      <c r="L229" s="117"/>
    </row>
    <row r="230" s="54" customFormat="1" ht="20" customHeight="1" spans="1:12">
      <c r="A230" s="81">
        <v>2156201</v>
      </c>
      <c r="B230" s="82" t="s">
        <v>1707</v>
      </c>
      <c r="C230" s="123"/>
      <c r="D230" s="123"/>
      <c r="E230" s="91"/>
      <c r="F230" s="131"/>
      <c r="G230" s="131"/>
      <c r="L230" s="117"/>
    </row>
    <row r="231" s="54" customFormat="1" ht="20" customHeight="1" spans="1:12">
      <c r="A231" s="81">
        <v>2156202</v>
      </c>
      <c r="B231" s="82" t="s">
        <v>1708</v>
      </c>
      <c r="C231" s="123"/>
      <c r="D231" s="123"/>
      <c r="E231" s="91"/>
      <c r="F231" s="131"/>
      <c r="G231" s="131"/>
      <c r="L231" s="117"/>
    </row>
    <row r="232" s="54" customFormat="1" ht="20" customHeight="1" spans="1:12">
      <c r="A232" s="81">
        <v>2156299</v>
      </c>
      <c r="B232" s="82" t="s">
        <v>1709</v>
      </c>
      <c r="C232" s="123"/>
      <c r="D232" s="123"/>
      <c r="E232" s="91"/>
      <c r="F232" s="131"/>
      <c r="G232" s="131"/>
      <c r="L232" s="117"/>
    </row>
    <row r="233" s="54" customFormat="1" ht="20" customHeight="1" spans="1:12">
      <c r="A233" s="81">
        <v>21598</v>
      </c>
      <c r="B233" s="97" t="s">
        <v>1520</v>
      </c>
      <c r="C233" s="124">
        <v>32</v>
      </c>
      <c r="D233" s="122">
        <v>834</v>
      </c>
      <c r="E233" s="122">
        <f>SUM(E234:E237)</f>
        <v>413</v>
      </c>
      <c r="F233" s="130">
        <f>E233/D233</f>
        <v>0.495203836930456</v>
      </c>
      <c r="G233" s="130">
        <v>0.184952978056426</v>
      </c>
      <c r="L233" s="117"/>
    </row>
    <row r="234" s="54" customFormat="1" ht="20" customHeight="1" spans="1:12">
      <c r="A234" s="81">
        <v>2159801</v>
      </c>
      <c r="B234" s="82" t="s">
        <v>1710</v>
      </c>
      <c r="C234" s="123"/>
      <c r="D234" s="123"/>
      <c r="E234" s="91"/>
      <c r="F234" s="131"/>
      <c r="G234" s="131"/>
      <c r="L234" s="117"/>
    </row>
    <row r="235" s="54" customFormat="1" ht="20" customHeight="1" spans="1:12">
      <c r="A235" s="81">
        <v>2159802</v>
      </c>
      <c r="B235" s="82" t="s">
        <v>1711</v>
      </c>
      <c r="C235" s="123"/>
      <c r="D235" s="123"/>
      <c r="E235" s="91">
        <v>413</v>
      </c>
      <c r="F235" s="131"/>
      <c r="G235" s="131">
        <v>0.184952978056426</v>
      </c>
      <c r="L235" s="117"/>
    </row>
    <row r="236" s="54" customFormat="1" ht="20" customHeight="1" spans="1:12">
      <c r="A236" s="81">
        <v>2159803</v>
      </c>
      <c r="B236" s="82" t="s">
        <v>1712</v>
      </c>
      <c r="C236" s="123"/>
      <c r="D236" s="123"/>
      <c r="E236" s="91"/>
      <c r="F236" s="131"/>
      <c r="G236" s="131"/>
      <c r="L236" s="117"/>
    </row>
    <row r="237" s="54" customFormat="1" ht="20" customHeight="1" spans="1:12">
      <c r="A237" s="81">
        <v>2159899</v>
      </c>
      <c r="B237" s="82" t="s">
        <v>1713</v>
      </c>
      <c r="C237" s="123"/>
      <c r="D237" s="123"/>
      <c r="E237" s="91"/>
      <c r="F237" s="131"/>
      <c r="G237" s="131"/>
      <c r="L237" s="117"/>
    </row>
    <row r="238" s="54" customFormat="1" ht="20" customHeight="1" spans="1:12">
      <c r="A238" s="81">
        <v>217</v>
      </c>
      <c r="B238" s="97" t="s">
        <v>904</v>
      </c>
      <c r="C238" s="123"/>
      <c r="D238" s="123"/>
      <c r="E238" s="91"/>
      <c r="F238" s="131"/>
      <c r="G238" s="131"/>
      <c r="L238" s="117"/>
    </row>
    <row r="239" s="54" customFormat="1" ht="20" customHeight="1" spans="1:12">
      <c r="A239" s="81">
        <v>21704</v>
      </c>
      <c r="B239" s="97" t="s">
        <v>924</v>
      </c>
      <c r="C239" s="123"/>
      <c r="D239" s="123"/>
      <c r="E239" s="91"/>
      <c r="F239" s="131"/>
      <c r="G239" s="131"/>
      <c r="L239" s="117"/>
    </row>
    <row r="240" s="54" customFormat="1" ht="20" customHeight="1" spans="1:12">
      <c r="A240" s="81">
        <v>2170402</v>
      </c>
      <c r="B240" s="82" t="s">
        <v>1714</v>
      </c>
      <c r="C240" s="123"/>
      <c r="D240" s="123"/>
      <c r="E240" s="91"/>
      <c r="F240" s="131"/>
      <c r="G240" s="131"/>
      <c r="L240" s="117"/>
    </row>
    <row r="241" s="54" customFormat="1" ht="20" customHeight="1" spans="1:12">
      <c r="A241" s="81">
        <v>2170403</v>
      </c>
      <c r="B241" s="82" t="s">
        <v>1715</v>
      </c>
      <c r="C241" s="123"/>
      <c r="D241" s="123"/>
      <c r="E241" s="91"/>
      <c r="F241" s="131"/>
      <c r="G241" s="131"/>
      <c r="L241" s="117"/>
    </row>
    <row r="242" s="54" customFormat="1" ht="20" customHeight="1" spans="1:12">
      <c r="A242" s="81">
        <v>2170404</v>
      </c>
      <c r="B242" s="82" t="s">
        <v>1716</v>
      </c>
      <c r="C242" s="123"/>
      <c r="D242" s="123"/>
      <c r="E242" s="91"/>
      <c r="F242" s="131"/>
      <c r="G242" s="131"/>
      <c r="L242" s="117"/>
    </row>
    <row r="243" s="54" customFormat="1" ht="20" customHeight="1" spans="1:12">
      <c r="A243" s="81">
        <v>220</v>
      </c>
      <c r="B243" s="97" t="s">
        <v>939</v>
      </c>
      <c r="C243" s="123"/>
      <c r="D243" s="123"/>
      <c r="E243" s="91"/>
      <c r="F243" s="131"/>
      <c r="G243" s="131"/>
      <c r="L243" s="117"/>
    </row>
    <row r="244" s="54" customFormat="1" ht="20" customHeight="1" spans="1:12">
      <c r="A244" s="81">
        <v>22006</v>
      </c>
      <c r="B244" s="97" t="s">
        <v>1717</v>
      </c>
      <c r="C244" s="123"/>
      <c r="D244" s="123"/>
      <c r="E244" s="91"/>
      <c r="F244" s="131"/>
      <c r="G244" s="131"/>
      <c r="L244" s="117"/>
    </row>
    <row r="245" s="54" customFormat="1" ht="20" customHeight="1" spans="1:12">
      <c r="A245" s="81">
        <v>2200601</v>
      </c>
      <c r="B245" s="82" t="s">
        <v>1718</v>
      </c>
      <c r="C245" s="123"/>
      <c r="D245" s="123"/>
      <c r="E245" s="91"/>
      <c r="F245" s="131"/>
      <c r="G245" s="131"/>
      <c r="L245" s="117"/>
    </row>
    <row r="246" s="54" customFormat="1" ht="20" customHeight="1" spans="1:12">
      <c r="A246" s="81">
        <v>2200602</v>
      </c>
      <c r="B246" s="82" t="s">
        <v>1719</v>
      </c>
      <c r="C246" s="123"/>
      <c r="D246" s="123"/>
      <c r="E246" s="91"/>
      <c r="F246" s="131"/>
      <c r="G246" s="131"/>
      <c r="L246" s="117"/>
    </row>
    <row r="247" s="54" customFormat="1" ht="20" customHeight="1" spans="1:12">
      <c r="A247" s="81">
        <v>221</v>
      </c>
      <c r="B247" s="97" t="s">
        <v>977</v>
      </c>
      <c r="C247" s="123"/>
      <c r="D247" s="123"/>
      <c r="E247" s="91"/>
      <c r="F247" s="131"/>
      <c r="G247" s="131"/>
      <c r="L247" s="117"/>
    </row>
    <row r="248" s="54" customFormat="1" ht="20" customHeight="1" spans="1:12">
      <c r="A248" s="81">
        <v>22198</v>
      </c>
      <c r="B248" s="97" t="s">
        <v>1520</v>
      </c>
      <c r="C248" s="123"/>
      <c r="D248" s="123"/>
      <c r="E248" s="91"/>
      <c r="F248" s="131"/>
      <c r="G248" s="131"/>
      <c r="L248" s="117"/>
    </row>
    <row r="249" s="54" customFormat="1" ht="20" customHeight="1" spans="1:12">
      <c r="A249" s="81">
        <v>2219801</v>
      </c>
      <c r="B249" s="82" t="s">
        <v>1720</v>
      </c>
      <c r="C249" s="123"/>
      <c r="D249" s="123"/>
      <c r="E249" s="91"/>
      <c r="F249" s="131"/>
      <c r="G249" s="131"/>
      <c r="L249" s="117"/>
    </row>
    <row r="250" s="54" customFormat="1" ht="20" customHeight="1" spans="1:12">
      <c r="A250" s="81">
        <v>2219899</v>
      </c>
      <c r="B250" s="82" t="s">
        <v>1721</v>
      </c>
      <c r="C250" s="123"/>
      <c r="D250" s="123"/>
      <c r="E250" s="91"/>
      <c r="F250" s="131"/>
      <c r="G250" s="131"/>
      <c r="L250" s="117"/>
    </row>
    <row r="251" s="54" customFormat="1" ht="20" customHeight="1" spans="1:12">
      <c r="A251" s="81">
        <v>222</v>
      </c>
      <c r="B251" s="97" t="s">
        <v>996</v>
      </c>
      <c r="C251" s="123"/>
      <c r="D251" s="123"/>
      <c r="E251" s="91"/>
      <c r="F251" s="131"/>
      <c r="G251" s="131"/>
      <c r="L251" s="117"/>
    </row>
    <row r="252" s="54" customFormat="1" ht="20" customHeight="1" spans="1:12">
      <c r="A252" s="81">
        <v>22298</v>
      </c>
      <c r="B252" s="97" t="s">
        <v>1520</v>
      </c>
      <c r="C252" s="123"/>
      <c r="D252" s="123"/>
      <c r="E252" s="91"/>
      <c r="F252" s="131"/>
      <c r="G252" s="131"/>
      <c r="L252" s="117"/>
    </row>
    <row r="253" s="54" customFormat="1" ht="20" customHeight="1" spans="1:12">
      <c r="A253" s="81">
        <v>2229801</v>
      </c>
      <c r="B253" s="82" t="s">
        <v>1007</v>
      </c>
      <c r="C253" s="123"/>
      <c r="D253" s="123"/>
      <c r="E253" s="91"/>
      <c r="F253" s="131"/>
      <c r="G253" s="131"/>
      <c r="L253" s="117"/>
    </row>
    <row r="254" s="54" customFormat="1" ht="20" customHeight="1" spans="1:12">
      <c r="A254" s="81">
        <v>2229899</v>
      </c>
      <c r="B254" s="82" t="s">
        <v>1722</v>
      </c>
      <c r="C254" s="123"/>
      <c r="D254" s="123"/>
      <c r="E254" s="91"/>
      <c r="F254" s="131"/>
      <c r="G254" s="131"/>
      <c r="L254" s="117"/>
    </row>
    <row r="255" s="54" customFormat="1" ht="20" customHeight="1" spans="1:12">
      <c r="A255" s="81">
        <v>224</v>
      </c>
      <c r="B255" s="97" t="s">
        <v>1037</v>
      </c>
      <c r="C255" s="123"/>
      <c r="D255" s="123"/>
      <c r="E255" s="91"/>
      <c r="F255" s="131"/>
      <c r="G255" s="131"/>
      <c r="L255" s="117"/>
    </row>
    <row r="256" s="54" customFormat="1" ht="20" customHeight="1" spans="1:12">
      <c r="A256" s="81">
        <v>22498</v>
      </c>
      <c r="B256" s="97" t="s">
        <v>1723</v>
      </c>
      <c r="C256" s="123"/>
      <c r="D256" s="123"/>
      <c r="E256" s="91"/>
      <c r="F256" s="131"/>
      <c r="G256" s="131"/>
      <c r="L256" s="117"/>
    </row>
    <row r="257" s="54" customFormat="1" ht="20" customHeight="1" spans="1:12">
      <c r="A257" s="81">
        <v>2249801</v>
      </c>
      <c r="B257" s="82" t="s">
        <v>1724</v>
      </c>
      <c r="C257" s="123"/>
      <c r="D257" s="123"/>
      <c r="E257" s="91"/>
      <c r="F257" s="131"/>
      <c r="G257" s="131"/>
      <c r="L257" s="117"/>
    </row>
    <row r="258" s="54" customFormat="1" ht="20" customHeight="1" spans="1:12">
      <c r="A258" s="81">
        <v>2249802</v>
      </c>
      <c r="B258" s="82" t="s">
        <v>1725</v>
      </c>
      <c r="C258" s="123"/>
      <c r="D258" s="123"/>
      <c r="E258" s="91"/>
      <c r="F258" s="131"/>
      <c r="G258" s="131"/>
      <c r="L258" s="117"/>
    </row>
    <row r="259" s="54" customFormat="1" ht="20" customHeight="1" spans="1:12">
      <c r="A259" s="81">
        <v>2249899</v>
      </c>
      <c r="B259" s="82" t="s">
        <v>1726</v>
      </c>
      <c r="C259" s="123"/>
      <c r="D259" s="123"/>
      <c r="E259" s="91"/>
      <c r="F259" s="131"/>
      <c r="G259" s="131"/>
      <c r="L259" s="117"/>
    </row>
    <row r="260" s="54" customFormat="1" ht="20" customHeight="1" spans="1:12">
      <c r="A260" s="81">
        <v>229</v>
      </c>
      <c r="B260" s="97" t="s">
        <v>1154</v>
      </c>
      <c r="C260" s="122">
        <f>SUM(C261,C265,C274,C276,C280,C292)</f>
        <v>2114</v>
      </c>
      <c r="D260" s="122">
        <f>SUM(D261,D265,D274,D276,D280,D292)</f>
        <v>87302</v>
      </c>
      <c r="E260" s="122">
        <f>SUM(E261,E265,E274,E276,E280,E292)</f>
        <v>77379</v>
      </c>
      <c r="F260" s="130">
        <f>E260/D260</f>
        <v>0.886337082770154</v>
      </c>
      <c r="G260" s="130">
        <v>102.217965653897</v>
      </c>
      <c r="L260" s="117"/>
    </row>
    <row r="261" s="54" customFormat="1" ht="20" customHeight="1" spans="1:12">
      <c r="A261" s="81">
        <v>22904</v>
      </c>
      <c r="B261" s="97" t="s">
        <v>1727</v>
      </c>
      <c r="C261" s="123"/>
      <c r="D261" s="123">
        <v>83807</v>
      </c>
      <c r="E261" s="91">
        <f>E264+E263</f>
        <v>75011</v>
      </c>
      <c r="F261" s="131"/>
      <c r="G261" s="131"/>
      <c r="L261" s="117"/>
    </row>
    <row r="262" s="54" customFormat="1" ht="20" customHeight="1" spans="1:12">
      <c r="A262" s="81">
        <v>2290401</v>
      </c>
      <c r="B262" s="82" t="s">
        <v>1728</v>
      </c>
      <c r="C262" s="123"/>
      <c r="D262" s="123"/>
      <c r="E262" s="91"/>
      <c r="F262" s="131"/>
      <c r="G262" s="131"/>
      <c r="L262" s="117"/>
    </row>
    <row r="263" s="54" customFormat="1" ht="20" customHeight="1" spans="1:12">
      <c r="A263" s="81">
        <v>2290402</v>
      </c>
      <c r="B263" s="82" t="s">
        <v>1729</v>
      </c>
      <c r="C263" s="123"/>
      <c r="D263" s="123"/>
      <c r="E263" s="91">
        <v>62594</v>
      </c>
      <c r="F263" s="131"/>
      <c r="G263" s="131"/>
      <c r="L263" s="117"/>
    </row>
    <row r="264" s="54" customFormat="1" ht="20" customHeight="1" spans="1:12">
      <c r="A264" s="81">
        <v>2290403</v>
      </c>
      <c r="B264" s="82" t="s">
        <v>1730</v>
      </c>
      <c r="C264" s="123"/>
      <c r="D264" s="123"/>
      <c r="E264" s="91">
        <v>12417</v>
      </c>
      <c r="F264" s="131"/>
      <c r="G264" s="131"/>
      <c r="L264" s="117"/>
    </row>
    <row r="265" s="54" customFormat="1" ht="20" customHeight="1" spans="1:12">
      <c r="A265" s="81">
        <v>22908</v>
      </c>
      <c r="B265" s="97" t="s">
        <v>1731</v>
      </c>
      <c r="C265" s="123"/>
      <c r="D265" s="123"/>
      <c r="E265" s="91"/>
      <c r="F265" s="131"/>
      <c r="G265" s="131"/>
      <c r="L265" s="117"/>
    </row>
    <row r="266" s="54" customFormat="1" ht="20" customHeight="1" spans="1:12">
      <c r="A266" s="81">
        <v>2290802</v>
      </c>
      <c r="B266" s="82" t="s">
        <v>1732</v>
      </c>
      <c r="C266" s="123"/>
      <c r="D266" s="123"/>
      <c r="E266" s="91"/>
      <c r="F266" s="131"/>
      <c r="G266" s="131"/>
      <c r="L266" s="117"/>
    </row>
    <row r="267" s="54" customFormat="1" ht="20" customHeight="1" spans="1:12">
      <c r="A267" s="81">
        <v>2290803</v>
      </c>
      <c r="B267" s="82" t="s">
        <v>1733</v>
      </c>
      <c r="C267" s="123"/>
      <c r="D267" s="123"/>
      <c r="E267" s="91"/>
      <c r="F267" s="131"/>
      <c r="G267" s="131"/>
      <c r="L267" s="117"/>
    </row>
    <row r="268" ht="20" customHeight="1" spans="1:7">
      <c r="A268" s="81">
        <v>2290804</v>
      </c>
      <c r="B268" s="82" t="s">
        <v>1734</v>
      </c>
      <c r="C268" s="123"/>
      <c r="D268" s="123"/>
      <c r="E268" s="91"/>
      <c r="F268" s="131"/>
      <c r="G268" s="131"/>
    </row>
    <row r="269" ht="20" customHeight="1" spans="1:7">
      <c r="A269" s="81">
        <v>2290805</v>
      </c>
      <c r="B269" s="82" t="s">
        <v>1735</v>
      </c>
      <c r="C269" s="123"/>
      <c r="D269" s="123"/>
      <c r="E269" s="91"/>
      <c r="F269" s="131"/>
      <c r="G269" s="131"/>
    </row>
    <row r="270" ht="20" customHeight="1" spans="1:7">
      <c r="A270" s="81">
        <v>2290806</v>
      </c>
      <c r="B270" s="82" t="s">
        <v>1736</v>
      </c>
      <c r="C270" s="123"/>
      <c r="D270" s="123"/>
      <c r="E270" s="91"/>
      <c r="F270" s="131"/>
      <c r="G270" s="131"/>
    </row>
    <row r="271" ht="20" customHeight="1" spans="1:7">
      <c r="A271" s="81">
        <v>2290807</v>
      </c>
      <c r="B271" s="82" t="s">
        <v>1737</v>
      </c>
      <c r="C271" s="123"/>
      <c r="D271" s="123"/>
      <c r="E271" s="91"/>
      <c r="F271" s="131"/>
      <c r="G271" s="131"/>
    </row>
    <row r="272" ht="20" customHeight="1" spans="1:7">
      <c r="A272" s="81">
        <v>2290808</v>
      </c>
      <c r="B272" s="82" t="s">
        <v>1738</v>
      </c>
      <c r="C272" s="123"/>
      <c r="D272" s="123"/>
      <c r="E272" s="91"/>
      <c r="F272" s="131"/>
      <c r="G272" s="131"/>
    </row>
    <row r="273" ht="20" customHeight="1" spans="1:7">
      <c r="A273" s="81">
        <v>2290899</v>
      </c>
      <c r="B273" s="82" t="s">
        <v>1739</v>
      </c>
      <c r="C273" s="123"/>
      <c r="D273" s="123"/>
      <c r="E273" s="91"/>
      <c r="F273" s="131"/>
      <c r="G273" s="131"/>
    </row>
    <row r="274" ht="20" customHeight="1" spans="1:7">
      <c r="A274" s="81">
        <v>22909</v>
      </c>
      <c r="B274" s="97" t="s">
        <v>1740</v>
      </c>
      <c r="C274" s="123"/>
      <c r="D274" s="123"/>
      <c r="E274" s="91"/>
      <c r="F274" s="131"/>
      <c r="G274" s="131"/>
    </row>
    <row r="275" ht="20" customHeight="1" spans="1:7">
      <c r="A275" s="81">
        <v>2290901</v>
      </c>
      <c r="B275" s="82" t="s">
        <v>1741</v>
      </c>
      <c r="C275" s="123"/>
      <c r="D275" s="123"/>
      <c r="E275" s="91"/>
      <c r="F275" s="131"/>
      <c r="G275" s="131"/>
    </row>
    <row r="276" ht="20" customHeight="1" spans="1:7">
      <c r="A276" s="81">
        <v>22910</v>
      </c>
      <c r="B276" s="97" t="s">
        <v>1742</v>
      </c>
      <c r="C276" s="123"/>
      <c r="D276" s="123"/>
      <c r="E276" s="91"/>
      <c r="F276" s="131"/>
      <c r="G276" s="131"/>
    </row>
    <row r="277" ht="20" customHeight="1" spans="1:7">
      <c r="A277" s="81">
        <v>2291001</v>
      </c>
      <c r="B277" s="82" t="s">
        <v>1743</v>
      </c>
      <c r="C277" s="123"/>
      <c r="D277" s="123"/>
      <c r="E277" s="91"/>
      <c r="F277" s="131"/>
      <c r="G277" s="131"/>
    </row>
    <row r="278" ht="20" customHeight="1" spans="1:7">
      <c r="A278" s="81">
        <v>22911</v>
      </c>
      <c r="B278" s="97" t="s">
        <v>1744</v>
      </c>
      <c r="C278" s="123"/>
      <c r="D278" s="123"/>
      <c r="E278" s="91"/>
      <c r="F278" s="131"/>
      <c r="G278" s="131"/>
    </row>
    <row r="279" ht="20" customHeight="1" spans="1:7">
      <c r="A279" s="81">
        <v>2291101</v>
      </c>
      <c r="B279" s="82" t="s">
        <v>1745</v>
      </c>
      <c r="C279" s="123"/>
      <c r="D279" s="123"/>
      <c r="E279" s="91"/>
      <c r="F279" s="131"/>
      <c r="G279" s="131"/>
    </row>
    <row r="280" ht="20" customHeight="1" spans="1:7">
      <c r="A280" s="81">
        <v>22960</v>
      </c>
      <c r="B280" s="97" t="s">
        <v>1746</v>
      </c>
      <c r="C280" s="124">
        <v>2114</v>
      </c>
      <c r="D280" s="124">
        <v>2375</v>
      </c>
      <c r="E280" s="122">
        <f>SUM(E281:E291)</f>
        <v>1505</v>
      </c>
      <c r="F280" s="130">
        <f>E280/D280</f>
        <v>0.633684210526316</v>
      </c>
      <c r="G280" s="130">
        <v>1.98811096433289</v>
      </c>
    </row>
    <row r="281" ht="20" customHeight="1" spans="1:7">
      <c r="A281" s="81">
        <v>2296001</v>
      </c>
      <c r="B281" s="82" t="s">
        <v>1747</v>
      </c>
      <c r="C281" s="123"/>
      <c r="D281" s="123"/>
      <c r="E281" s="91"/>
      <c r="F281" s="131"/>
      <c r="G281" s="131"/>
    </row>
    <row r="282" ht="20" customHeight="1" spans="1:7">
      <c r="A282" s="81">
        <v>2296002</v>
      </c>
      <c r="B282" s="82" t="s">
        <v>1748</v>
      </c>
      <c r="C282" s="123"/>
      <c r="D282" s="123"/>
      <c r="E282" s="91">
        <v>553</v>
      </c>
      <c r="F282" s="131"/>
      <c r="G282" s="131">
        <v>5.02727272727273</v>
      </c>
    </row>
    <row r="283" ht="20" customHeight="1" spans="1:7">
      <c r="A283" s="81">
        <v>2296003</v>
      </c>
      <c r="B283" s="82" t="s">
        <v>1749</v>
      </c>
      <c r="C283" s="123"/>
      <c r="D283" s="123"/>
      <c r="E283" s="91">
        <v>847</v>
      </c>
      <c r="F283" s="131"/>
      <c r="G283" s="131">
        <v>1.68725099601594</v>
      </c>
    </row>
    <row r="284" ht="20" customHeight="1" spans="1:7">
      <c r="A284" s="81">
        <v>2296004</v>
      </c>
      <c r="B284" s="82" t="s">
        <v>1750</v>
      </c>
      <c r="C284" s="123"/>
      <c r="D284" s="123"/>
      <c r="E284" s="91"/>
      <c r="F284" s="131"/>
      <c r="G284" s="131"/>
    </row>
    <row r="285" ht="20" customHeight="1" spans="1:7">
      <c r="A285" s="81">
        <v>2296005</v>
      </c>
      <c r="B285" s="82" t="s">
        <v>1751</v>
      </c>
      <c r="C285" s="123"/>
      <c r="D285" s="123"/>
      <c r="E285" s="91"/>
      <c r="F285" s="131"/>
      <c r="G285" s="131"/>
    </row>
    <row r="286" ht="20" customHeight="1" spans="1:7">
      <c r="A286" s="81">
        <v>2296006</v>
      </c>
      <c r="B286" s="82" t="s">
        <v>1752</v>
      </c>
      <c r="C286" s="123"/>
      <c r="D286" s="123"/>
      <c r="E286" s="91">
        <v>105</v>
      </c>
      <c r="F286" s="131"/>
      <c r="G286" s="131">
        <v>0.724137931034483</v>
      </c>
    </row>
    <row r="287" ht="20" customHeight="1" spans="1:7">
      <c r="A287" s="81">
        <v>2296010</v>
      </c>
      <c r="B287" s="82" t="s">
        <v>1753</v>
      </c>
      <c r="C287" s="123"/>
      <c r="D287" s="123"/>
      <c r="E287" s="91"/>
      <c r="F287" s="131"/>
      <c r="G287" s="131"/>
    </row>
    <row r="288" ht="20" customHeight="1" spans="1:7">
      <c r="A288" s="81">
        <v>2296011</v>
      </c>
      <c r="B288" s="82" t="s">
        <v>1754</v>
      </c>
      <c r="C288" s="123"/>
      <c r="D288" s="123"/>
      <c r="E288" s="91"/>
      <c r="F288" s="131"/>
      <c r="G288" s="131"/>
    </row>
    <row r="289" ht="20" customHeight="1" spans="1:7">
      <c r="A289" s="81">
        <v>2296012</v>
      </c>
      <c r="B289" s="82" t="s">
        <v>1755</v>
      </c>
      <c r="C289" s="123"/>
      <c r="D289" s="123"/>
      <c r="E289" s="91"/>
      <c r="F289" s="131"/>
      <c r="G289" s="131"/>
    </row>
    <row r="290" ht="20" customHeight="1" spans="1:7">
      <c r="A290" s="81">
        <v>2296013</v>
      </c>
      <c r="B290" s="82" t="s">
        <v>1756</v>
      </c>
      <c r="C290" s="123"/>
      <c r="D290" s="123"/>
      <c r="E290" s="91"/>
      <c r="F290" s="131"/>
      <c r="G290" s="131"/>
    </row>
    <row r="291" ht="20" customHeight="1" spans="1:7">
      <c r="A291" s="81">
        <v>2296099</v>
      </c>
      <c r="B291" s="82" t="s">
        <v>1757</v>
      </c>
      <c r="C291" s="123"/>
      <c r="D291" s="123"/>
      <c r="E291" s="91"/>
      <c r="F291" s="131"/>
      <c r="G291" s="131"/>
    </row>
    <row r="292" ht="20" customHeight="1" spans="1:7">
      <c r="A292" s="81">
        <v>22998</v>
      </c>
      <c r="B292" s="97" t="s">
        <v>1758</v>
      </c>
      <c r="C292" s="123"/>
      <c r="D292" s="124">
        <v>1120</v>
      </c>
      <c r="E292" s="122">
        <f>E293</f>
        <v>863</v>
      </c>
      <c r="F292" s="130">
        <f>E292/D292</f>
        <v>0.770535714285714</v>
      </c>
      <c r="G292" s="131"/>
    </row>
    <row r="293" ht="20" customHeight="1" spans="1:7">
      <c r="A293" s="81">
        <v>2299899</v>
      </c>
      <c r="B293" s="82" t="s">
        <v>241</v>
      </c>
      <c r="C293" s="123"/>
      <c r="D293" s="123"/>
      <c r="E293" s="91">
        <v>863</v>
      </c>
      <c r="F293" s="130"/>
      <c r="G293" s="131"/>
    </row>
    <row r="294" ht="20" customHeight="1" spans="1:7">
      <c r="A294" s="81">
        <v>232</v>
      </c>
      <c r="B294" s="97" t="s">
        <v>1076</v>
      </c>
      <c r="C294" s="123"/>
      <c r="D294" s="122">
        <f>D295</f>
        <v>485</v>
      </c>
      <c r="E294" s="122">
        <f>E295</f>
        <v>485</v>
      </c>
      <c r="F294" s="130">
        <f t="shared" ref="F294:F298" si="0">E294/D294</f>
        <v>1</v>
      </c>
      <c r="G294" s="130">
        <v>1.06828193832599</v>
      </c>
    </row>
    <row r="295" ht="20" customHeight="1" spans="1:7">
      <c r="A295" s="81">
        <v>23204</v>
      </c>
      <c r="B295" s="97" t="s">
        <v>1759</v>
      </c>
      <c r="C295" s="123"/>
      <c r="D295" s="122">
        <v>485</v>
      </c>
      <c r="E295" s="122">
        <f>SUM(E296:E310)</f>
        <v>485</v>
      </c>
      <c r="F295" s="130">
        <f t="shared" si="0"/>
        <v>1</v>
      </c>
      <c r="G295" s="130">
        <v>1.06828193832599</v>
      </c>
    </row>
    <row r="296" ht="20" customHeight="1" spans="1:7">
      <c r="A296" s="81">
        <v>2320401</v>
      </c>
      <c r="B296" s="82" t="s">
        <v>1760</v>
      </c>
      <c r="C296" s="123"/>
      <c r="D296" s="123"/>
      <c r="E296" s="91"/>
      <c r="F296" s="131"/>
      <c r="G296" s="131"/>
    </row>
    <row r="297" ht="20" customHeight="1" spans="1:7">
      <c r="A297" s="81">
        <v>2320405</v>
      </c>
      <c r="B297" s="82" t="s">
        <v>1761</v>
      </c>
      <c r="C297" s="123"/>
      <c r="D297" s="123"/>
      <c r="E297" s="91"/>
      <c r="F297" s="131"/>
      <c r="G297" s="131"/>
    </row>
    <row r="298" ht="20" customHeight="1" spans="1:7">
      <c r="A298" s="81">
        <v>2320411</v>
      </c>
      <c r="B298" s="82" t="s">
        <v>1762</v>
      </c>
      <c r="C298" s="123"/>
      <c r="D298" s="91"/>
      <c r="E298" s="91">
        <v>287</v>
      </c>
      <c r="F298" s="131"/>
      <c r="G298" s="131">
        <v>1.12109375</v>
      </c>
    </row>
    <row r="299" ht="20" customHeight="1" spans="1:7">
      <c r="A299" s="81">
        <v>2320413</v>
      </c>
      <c r="B299" s="82" t="s">
        <v>1763</v>
      </c>
      <c r="C299" s="123"/>
      <c r="D299" s="123"/>
      <c r="E299" s="91"/>
      <c r="F299" s="131"/>
      <c r="G299" s="131"/>
    </row>
    <row r="300" ht="20" customHeight="1" spans="1:7">
      <c r="A300" s="81">
        <v>2320414</v>
      </c>
      <c r="B300" s="82" t="s">
        <v>1764</v>
      </c>
      <c r="C300" s="123"/>
      <c r="D300" s="123"/>
      <c r="E300" s="91"/>
      <c r="F300" s="131"/>
      <c r="G300" s="131"/>
    </row>
    <row r="301" ht="20" customHeight="1" spans="1:7">
      <c r="A301" s="81">
        <v>2320416</v>
      </c>
      <c r="B301" s="82" t="s">
        <v>1765</v>
      </c>
      <c r="C301" s="123"/>
      <c r="D301" s="123"/>
      <c r="E301" s="91"/>
      <c r="F301" s="131"/>
      <c r="G301" s="131"/>
    </row>
    <row r="302" ht="20" customHeight="1" spans="1:7">
      <c r="A302" s="81">
        <v>2320417</v>
      </c>
      <c r="B302" s="82" t="s">
        <v>1766</v>
      </c>
      <c r="C302" s="123"/>
      <c r="D302" s="123"/>
      <c r="E302" s="91"/>
      <c r="F302" s="131"/>
      <c r="G302" s="131"/>
    </row>
    <row r="303" ht="20" customHeight="1" spans="1:7">
      <c r="A303" s="81">
        <v>2320418</v>
      </c>
      <c r="B303" s="82" t="s">
        <v>1767</v>
      </c>
      <c r="C303" s="123"/>
      <c r="D303" s="123"/>
      <c r="E303" s="91"/>
      <c r="F303" s="131"/>
      <c r="G303" s="131"/>
    </row>
    <row r="304" ht="20" customHeight="1" spans="1:7">
      <c r="A304" s="81">
        <v>2320419</v>
      </c>
      <c r="B304" s="82" t="s">
        <v>1768</v>
      </c>
      <c r="C304" s="123"/>
      <c r="D304" s="123"/>
      <c r="E304" s="91"/>
      <c r="F304" s="131"/>
      <c r="G304" s="131"/>
    </row>
    <row r="305" ht="20" customHeight="1" spans="1:7">
      <c r="A305" s="81">
        <v>2320420</v>
      </c>
      <c r="B305" s="82" t="s">
        <v>1769</v>
      </c>
      <c r="C305" s="123"/>
      <c r="D305" s="123"/>
      <c r="E305" s="91"/>
      <c r="F305" s="131"/>
      <c r="G305" s="131"/>
    </row>
    <row r="306" ht="20" customHeight="1" spans="1:7">
      <c r="A306" s="81">
        <v>2320431</v>
      </c>
      <c r="B306" s="82" t="s">
        <v>1770</v>
      </c>
      <c r="C306" s="123"/>
      <c r="D306" s="123"/>
      <c r="E306" s="91"/>
      <c r="F306" s="131"/>
      <c r="G306" s="131"/>
    </row>
    <row r="307" ht="20" customHeight="1" spans="1:7">
      <c r="A307" s="81">
        <v>2320432</v>
      </c>
      <c r="B307" s="82" t="s">
        <v>1771</v>
      </c>
      <c r="C307" s="123"/>
      <c r="D307" s="123"/>
      <c r="E307" s="91"/>
      <c r="F307" s="131"/>
      <c r="G307" s="131"/>
    </row>
    <row r="308" ht="20" customHeight="1" spans="1:7">
      <c r="A308" s="81">
        <v>2320433</v>
      </c>
      <c r="B308" s="82" t="s">
        <v>1772</v>
      </c>
      <c r="C308" s="123"/>
      <c r="D308" s="123"/>
      <c r="E308" s="91"/>
      <c r="F308" s="131"/>
      <c r="G308" s="131"/>
    </row>
    <row r="309" ht="20" customHeight="1" spans="1:7">
      <c r="A309" s="81">
        <v>2320498</v>
      </c>
      <c r="B309" s="82" t="s">
        <v>1773</v>
      </c>
      <c r="C309" s="123"/>
      <c r="D309" s="91"/>
      <c r="E309" s="91">
        <v>198</v>
      </c>
      <c r="F309" s="131"/>
      <c r="G309" s="131">
        <v>1</v>
      </c>
    </row>
    <row r="310" ht="20" customHeight="1" spans="1:7">
      <c r="A310" s="81">
        <v>2320499</v>
      </c>
      <c r="B310" s="82" t="s">
        <v>1774</v>
      </c>
      <c r="C310" s="123"/>
      <c r="D310" s="123"/>
      <c r="E310" s="91"/>
      <c r="F310" s="131"/>
      <c r="G310" s="131"/>
    </row>
    <row r="311" ht="20" customHeight="1" spans="1:7">
      <c r="A311" s="81">
        <v>233</v>
      </c>
      <c r="B311" s="97" t="s">
        <v>1089</v>
      </c>
      <c r="C311" s="123"/>
      <c r="D311" s="123"/>
      <c r="E311" s="91"/>
      <c r="F311" s="131"/>
      <c r="G311" s="131"/>
    </row>
    <row r="312" ht="20" customHeight="1" spans="1:7">
      <c r="A312" s="81">
        <v>23304</v>
      </c>
      <c r="B312" s="97" t="s">
        <v>1775</v>
      </c>
      <c r="C312" s="123"/>
      <c r="D312" s="123"/>
      <c r="E312" s="91"/>
      <c r="F312" s="131"/>
      <c r="G312" s="131"/>
    </row>
    <row r="313" ht="20" customHeight="1" spans="1:7">
      <c r="A313" s="81">
        <v>2330401</v>
      </c>
      <c r="B313" s="82" t="s">
        <v>1776</v>
      </c>
      <c r="C313" s="123"/>
      <c r="D313" s="123"/>
      <c r="E313" s="91"/>
      <c r="F313" s="131"/>
      <c r="G313" s="131"/>
    </row>
    <row r="314" ht="20" customHeight="1" spans="1:7">
      <c r="A314" s="81">
        <v>2330405</v>
      </c>
      <c r="B314" s="82" t="s">
        <v>1777</v>
      </c>
      <c r="C314" s="123"/>
      <c r="D314" s="123"/>
      <c r="E314" s="91"/>
      <c r="F314" s="131"/>
      <c r="G314" s="131"/>
    </row>
    <row r="315" ht="20" customHeight="1" spans="1:7">
      <c r="A315" s="81">
        <v>2330411</v>
      </c>
      <c r="B315" s="82" t="s">
        <v>1778</v>
      </c>
      <c r="C315" s="123"/>
      <c r="D315" s="123"/>
      <c r="E315" s="91"/>
      <c r="F315" s="131"/>
      <c r="G315" s="131"/>
    </row>
    <row r="316" ht="20" customHeight="1" spans="1:7">
      <c r="A316" s="81">
        <v>2330413</v>
      </c>
      <c r="B316" s="82" t="s">
        <v>1779</v>
      </c>
      <c r="C316" s="123"/>
      <c r="D316" s="123"/>
      <c r="E316" s="91"/>
      <c r="F316" s="131"/>
      <c r="G316" s="131"/>
    </row>
    <row r="317" ht="20" customHeight="1" spans="1:7">
      <c r="A317" s="81">
        <v>2330414</v>
      </c>
      <c r="B317" s="82" t="s">
        <v>1780</v>
      </c>
      <c r="C317" s="123"/>
      <c r="D317" s="123"/>
      <c r="E317" s="91"/>
      <c r="F317" s="131"/>
      <c r="G317" s="131"/>
    </row>
    <row r="318" ht="20" customHeight="1" spans="1:7">
      <c r="A318" s="81">
        <v>2330416</v>
      </c>
      <c r="B318" s="82" t="s">
        <v>1781</v>
      </c>
      <c r="C318" s="123"/>
      <c r="D318" s="123"/>
      <c r="E318" s="91"/>
      <c r="F318" s="131"/>
      <c r="G318" s="131"/>
    </row>
    <row r="319" ht="20" customHeight="1" spans="1:7">
      <c r="A319" s="81">
        <v>2330417</v>
      </c>
      <c r="B319" s="82" t="s">
        <v>1782</v>
      </c>
      <c r="C319" s="123"/>
      <c r="D319" s="123"/>
      <c r="E319" s="91"/>
      <c r="F319" s="131"/>
      <c r="G319" s="131"/>
    </row>
    <row r="320" ht="20" customHeight="1" spans="1:7">
      <c r="A320" s="81">
        <v>2330418</v>
      </c>
      <c r="B320" s="82" t="s">
        <v>1783</v>
      </c>
      <c r="C320" s="123"/>
      <c r="D320" s="123"/>
      <c r="E320" s="91"/>
      <c r="F320" s="131"/>
      <c r="G320" s="131"/>
    </row>
    <row r="321" ht="20" customHeight="1" spans="1:7">
      <c r="A321" s="81">
        <v>2330419</v>
      </c>
      <c r="B321" s="82" t="s">
        <v>1784</v>
      </c>
      <c r="C321" s="123"/>
      <c r="D321" s="123"/>
      <c r="E321" s="91"/>
      <c r="F321" s="131"/>
      <c r="G321" s="131"/>
    </row>
    <row r="322" ht="20" customHeight="1" spans="1:7">
      <c r="A322" s="81">
        <v>2330420</v>
      </c>
      <c r="B322" s="82" t="s">
        <v>1785</v>
      </c>
      <c r="C322" s="123"/>
      <c r="D322" s="123"/>
      <c r="E322" s="91"/>
      <c r="F322" s="131"/>
      <c r="G322" s="131"/>
    </row>
    <row r="323" ht="20" customHeight="1" spans="1:7">
      <c r="A323" s="81">
        <v>2330431</v>
      </c>
      <c r="B323" s="82" t="s">
        <v>1786</v>
      </c>
      <c r="C323" s="123"/>
      <c r="D323" s="123"/>
      <c r="E323" s="91"/>
      <c r="F323" s="131"/>
      <c r="G323" s="131"/>
    </row>
    <row r="324" ht="20" customHeight="1" spans="1:7">
      <c r="A324" s="81">
        <v>2330432</v>
      </c>
      <c r="B324" s="82" t="s">
        <v>1787</v>
      </c>
      <c r="C324" s="123"/>
      <c r="D324" s="123"/>
      <c r="E324" s="91"/>
      <c r="F324" s="131"/>
      <c r="G324" s="131"/>
    </row>
    <row r="325" ht="20" customHeight="1" spans="1:7">
      <c r="A325" s="81">
        <v>2330433</v>
      </c>
      <c r="B325" s="82" t="s">
        <v>1788</v>
      </c>
      <c r="C325" s="123"/>
      <c r="D325" s="123"/>
      <c r="E325" s="91"/>
      <c r="F325" s="131"/>
      <c r="G325" s="131"/>
    </row>
    <row r="326" ht="20" customHeight="1" spans="1:7">
      <c r="A326" s="81">
        <v>2330498</v>
      </c>
      <c r="B326" s="82" t="s">
        <v>1789</v>
      </c>
      <c r="C326" s="123"/>
      <c r="D326" s="123"/>
      <c r="E326" s="91"/>
      <c r="F326" s="131"/>
      <c r="G326" s="131"/>
    </row>
    <row r="327" ht="20" customHeight="1" spans="1:7">
      <c r="A327" s="81">
        <v>2330499</v>
      </c>
      <c r="B327" s="82" t="s">
        <v>1790</v>
      </c>
      <c r="C327" s="123"/>
      <c r="D327" s="123"/>
      <c r="E327" s="91"/>
      <c r="F327" s="131"/>
      <c r="G327" s="131"/>
    </row>
    <row r="328" ht="20" customHeight="1" spans="1:7">
      <c r="A328" s="81">
        <v>234</v>
      </c>
      <c r="B328" s="121" t="s">
        <v>1791</v>
      </c>
      <c r="C328" s="123"/>
      <c r="D328" s="123"/>
      <c r="E328" s="91"/>
      <c r="F328" s="131"/>
      <c r="G328" s="131"/>
    </row>
    <row r="329" ht="20" customHeight="1" spans="1:7">
      <c r="A329" s="81">
        <v>23401</v>
      </c>
      <c r="B329" s="121" t="s">
        <v>1117</v>
      </c>
      <c r="C329" s="123"/>
      <c r="D329" s="123"/>
      <c r="E329" s="91"/>
      <c r="F329" s="131"/>
      <c r="G329" s="131"/>
    </row>
    <row r="330" ht="20" customHeight="1" spans="1:7">
      <c r="A330" s="81">
        <v>2340101</v>
      </c>
      <c r="B330" s="81" t="s">
        <v>1792</v>
      </c>
      <c r="C330" s="123"/>
      <c r="D330" s="123"/>
      <c r="E330" s="91"/>
      <c r="F330" s="131"/>
      <c r="G330" s="131"/>
    </row>
    <row r="331" ht="20" customHeight="1" spans="1:7">
      <c r="A331" s="81">
        <v>2340102</v>
      </c>
      <c r="B331" s="81" t="s">
        <v>1793</v>
      </c>
      <c r="C331" s="123"/>
      <c r="D331" s="123"/>
      <c r="E331" s="91"/>
      <c r="F331" s="131"/>
      <c r="G331" s="131"/>
    </row>
    <row r="332" ht="20" customHeight="1" spans="1:7">
      <c r="A332" s="81">
        <v>2340103</v>
      </c>
      <c r="B332" s="81" t="s">
        <v>1794</v>
      </c>
      <c r="C332" s="123"/>
      <c r="D332" s="123"/>
      <c r="E332" s="91"/>
      <c r="F332" s="131"/>
      <c r="G332" s="131"/>
    </row>
    <row r="333" ht="20" customHeight="1" spans="1:7">
      <c r="A333" s="81">
        <v>2340104</v>
      </c>
      <c r="B333" s="81" t="s">
        <v>1795</v>
      </c>
      <c r="C333" s="123"/>
      <c r="D333" s="123"/>
      <c r="E333" s="91"/>
      <c r="F333" s="131"/>
      <c r="G333" s="131"/>
    </row>
    <row r="334" ht="20" customHeight="1" spans="1:7">
      <c r="A334" s="81">
        <v>2340105</v>
      </c>
      <c r="B334" s="81" t="s">
        <v>1796</v>
      </c>
      <c r="C334" s="123"/>
      <c r="D334" s="123"/>
      <c r="E334" s="91"/>
      <c r="F334" s="131"/>
      <c r="G334" s="131"/>
    </row>
    <row r="335" ht="20" customHeight="1" spans="1:7">
      <c r="A335" s="81">
        <v>2340106</v>
      </c>
      <c r="B335" s="81" t="s">
        <v>1797</v>
      </c>
      <c r="C335" s="123"/>
      <c r="D335" s="123"/>
      <c r="E335" s="91"/>
      <c r="F335" s="131"/>
      <c r="G335" s="131"/>
    </row>
    <row r="336" ht="20" customHeight="1" spans="1:7">
      <c r="A336" s="81">
        <v>2340107</v>
      </c>
      <c r="B336" s="81" t="s">
        <v>1798</v>
      </c>
      <c r="C336" s="123"/>
      <c r="D336" s="123"/>
      <c r="E336" s="91"/>
      <c r="F336" s="131"/>
      <c r="G336" s="131"/>
    </row>
    <row r="337" ht="20" customHeight="1" spans="1:7">
      <c r="A337" s="81">
        <v>2340108</v>
      </c>
      <c r="B337" s="81" t="s">
        <v>1799</v>
      </c>
      <c r="C337" s="123"/>
      <c r="D337" s="123"/>
      <c r="E337" s="91"/>
      <c r="F337" s="131"/>
      <c r="G337" s="131"/>
    </row>
    <row r="338" ht="20" customHeight="1" spans="1:7">
      <c r="A338" s="81">
        <v>2340109</v>
      </c>
      <c r="B338" s="81" t="s">
        <v>1800</v>
      </c>
      <c r="C338" s="123"/>
      <c r="D338" s="123"/>
      <c r="E338" s="91"/>
      <c r="F338" s="131"/>
      <c r="G338" s="131"/>
    </row>
    <row r="339" ht="20" customHeight="1" spans="1:7">
      <c r="A339" s="81">
        <v>2340110</v>
      </c>
      <c r="B339" s="81" t="s">
        <v>1801</v>
      </c>
      <c r="C339" s="123"/>
      <c r="D339" s="123"/>
      <c r="E339" s="91"/>
      <c r="F339" s="131"/>
      <c r="G339" s="131"/>
    </row>
    <row r="340" ht="23" customHeight="1" spans="1:7">
      <c r="A340" s="81">
        <v>2340111</v>
      </c>
      <c r="B340" s="81" t="s">
        <v>1802</v>
      </c>
      <c r="C340" s="123"/>
      <c r="D340" s="123"/>
      <c r="E340" s="91"/>
      <c r="F340" s="131"/>
      <c r="G340" s="131"/>
    </row>
    <row r="341" ht="23" customHeight="1" spans="1:7">
      <c r="A341" s="81">
        <v>2340199</v>
      </c>
      <c r="B341" s="81" t="s">
        <v>1803</v>
      </c>
      <c r="C341" s="123"/>
      <c r="D341" s="123"/>
      <c r="E341" s="91"/>
      <c r="F341" s="131"/>
      <c r="G341" s="131"/>
    </row>
    <row r="342" ht="23" customHeight="1" spans="1:7">
      <c r="A342" s="81">
        <v>23402</v>
      </c>
      <c r="B342" s="121" t="s">
        <v>1804</v>
      </c>
      <c r="C342" s="123"/>
      <c r="D342" s="123"/>
      <c r="E342" s="91"/>
      <c r="F342" s="131"/>
      <c r="G342" s="131"/>
    </row>
    <row r="343" ht="23" customHeight="1" spans="1:7">
      <c r="A343" s="81">
        <v>2340201</v>
      </c>
      <c r="B343" s="81" t="s">
        <v>883</v>
      </c>
      <c r="C343" s="123"/>
      <c r="D343" s="123"/>
      <c r="E343" s="91"/>
      <c r="F343" s="131"/>
      <c r="G343" s="131"/>
    </row>
    <row r="344" ht="23" customHeight="1" spans="1:7">
      <c r="A344" s="81">
        <v>2340202</v>
      </c>
      <c r="B344" s="81" t="s">
        <v>928</v>
      </c>
      <c r="C344" s="123"/>
      <c r="D344" s="123"/>
      <c r="E344" s="91"/>
      <c r="F344" s="131"/>
      <c r="G344" s="131"/>
    </row>
    <row r="345" ht="23" customHeight="1" spans="1:7">
      <c r="A345" s="81">
        <v>2340203</v>
      </c>
      <c r="B345" s="81" t="s">
        <v>1805</v>
      </c>
      <c r="C345" s="123"/>
      <c r="D345" s="123"/>
      <c r="E345" s="91"/>
      <c r="F345" s="131"/>
      <c r="G345" s="131"/>
    </row>
    <row r="346" ht="23" customHeight="1" spans="1:7">
      <c r="A346" s="81">
        <v>2340204</v>
      </c>
      <c r="B346" s="81" t="s">
        <v>1806</v>
      </c>
      <c r="C346" s="123"/>
      <c r="D346" s="123"/>
      <c r="E346" s="91"/>
      <c r="F346" s="131"/>
      <c r="G346" s="131"/>
    </row>
    <row r="347" ht="23" customHeight="1" spans="1:7">
      <c r="A347" s="81">
        <v>2340205</v>
      </c>
      <c r="B347" s="81" t="s">
        <v>1807</v>
      </c>
      <c r="C347" s="123"/>
      <c r="D347" s="123"/>
      <c r="E347" s="91"/>
      <c r="F347" s="131"/>
      <c r="G347" s="131"/>
    </row>
    <row r="348" ht="23" customHeight="1" spans="1:7">
      <c r="A348" s="81">
        <v>2340299</v>
      </c>
      <c r="B348" s="81" t="s">
        <v>1808</v>
      </c>
      <c r="C348" s="123"/>
      <c r="D348" s="123"/>
      <c r="E348" s="91"/>
      <c r="F348" s="131"/>
      <c r="G348" s="131"/>
    </row>
  </sheetData>
  <mergeCells count="1">
    <mergeCell ref="A1:G1"/>
  </mergeCells>
  <dataValidations count="1">
    <dataValidation type="decimal" operator="between" allowBlank="1" showInputMessage="1" showErrorMessage="1" sqref="C4:E4 C27:D27 C62:D62 C78:D78 D79:E79 D127:E127 D136:E136 C228:D228 D233:E233 C260:D260 D294 D295:E295 D298 D309 E5:E78 E80:E126 E128:E135 E137:E232 E234:E294 E296:E348">
      <formula1>-99999999999999</formula1>
      <formula2>99999999999999</formula2>
    </dataValidation>
  </dataValidations>
  <pageMargins left="0.751388888888889" right="0.751388888888889" top="1" bottom="1" header="0.5" footer="0.5"/>
  <pageSetup paperSize="9" scale="68" fitToHeight="0" orientation="portrait"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8"/>
  <sheetViews>
    <sheetView workbookViewId="0">
      <selection activeCell="E24" sqref="E24"/>
    </sheetView>
  </sheetViews>
  <sheetFormatPr defaultColWidth="12.9416666666667" defaultRowHeight="15.55" customHeight="1"/>
  <cols>
    <col min="1" max="1" width="10.025" style="54" customWidth="1"/>
    <col min="2" max="2" width="52.875" style="54" customWidth="1"/>
    <col min="3" max="3" width="10.875" style="114" customWidth="1"/>
    <col min="4" max="4" width="10.375" style="114" customWidth="1"/>
    <col min="5" max="5" width="9.375" style="115" customWidth="1"/>
    <col min="6" max="6" width="11.875" style="116" customWidth="1"/>
    <col min="7" max="7" width="12.9416666666667" style="116" customWidth="1"/>
    <col min="8" max="9" width="12.9416666666667" style="54" customWidth="1"/>
    <col min="10" max="10" width="24.5" style="54" customWidth="1"/>
    <col min="11" max="11" width="12.9416666666667" style="54" customWidth="1"/>
    <col min="12" max="12" width="12.9416666666667" style="117" customWidth="1"/>
    <col min="13" max="257" width="12.9416666666667" style="54" customWidth="1"/>
    <col min="258" max="16384" width="12.9416666666667" style="54"/>
  </cols>
  <sheetData>
    <row r="1" s="54" customFormat="1" ht="44.25" customHeight="1" spans="1:12">
      <c r="A1" s="69" t="s">
        <v>22</v>
      </c>
      <c r="B1" s="69"/>
      <c r="C1" s="118"/>
      <c r="D1" s="118"/>
      <c r="E1" s="125"/>
      <c r="F1" s="126"/>
      <c r="G1" s="126"/>
      <c r="L1" s="117"/>
    </row>
    <row r="2" s="54" customFormat="1" ht="19" customHeight="1" spans="1:12">
      <c r="A2" s="26" t="s">
        <v>19</v>
      </c>
      <c r="B2" s="26"/>
      <c r="C2" s="119"/>
      <c r="D2" s="119"/>
      <c r="E2" s="127"/>
      <c r="F2" s="128"/>
      <c r="G2" s="127" t="s">
        <v>46</v>
      </c>
      <c r="L2" s="117"/>
    </row>
    <row r="3" s="54" customFormat="1" ht="39" customHeight="1" spans="1:12">
      <c r="A3" s="94" t="s">
        <v>76</v>
      </c>
      <c r="B3" s="94" t="s">
        <v>77</v>
      </c>
      <c r="C3" s="120" t="s">
        <v>1097</v>
      </c>
      <c r="D3" s="120" t="s">
        <v>49</v>
      </c>
      <c r="E3" s="129" t="s">
        <v>50</v>
      </c>
      <c r="F3" s="86" t="s">
        <v>51</v>
      </c>
      <c r="G3" s="86" t="s">
        <v>52</v>
      </c>
      <c r="L3" s="117"/>
    </row>
    <row r="4" s="54" customFormat="1" ht="20" customHeight="1" spans="1:12">
      <c r="A4" s="121"/>
      <c r="B4" s="95" t="s">
        <v>1519</v>
      </c>
      <c r="C4" s="122">
        <f>SUM(C5,C12,C27,C50,C55,C62,C78,C139,C178,C228,C238,C243,C247,C251,C255,C260,C294,C311,C328)</f>
        <v>12512</v>
      </c>
      <c r="D4" s="122">
        <f>SUM(D5,D12,D27,D50,D55,D62,D78,D139,D178,D228,D238,D243,D247,D251,D255,D260,D294,D311,D328)</f>
        <v>119081</v>
      </c>
      <c r="E4" s="122">
        <f>SUM(E5,E12,E27,E50,E55,E62,E78,E139,E178,E228,E238,E243,E247,E251,E255,E260,E294,E311,E328)</f>
        <v>95690</v>
      </c>
      <c r="F4" s="130">
        <f>E4/D4</f>
        <v>0.80357067878167</v>
      </c>
      <c r="G4" s="130">
        <v>6.44420499696949</v>
      </c>
      <c r="L4" s="117"/>
    </row>
    <row r="5" s="54" customFormat="1" ht="20" customHeight="1" spans="1:12">
      <c r="A5" s="81">
        <v>205</v>
      </c>
      <c r="B5" s="121" t="s">
        <v>316</v>
      </c>
      <c r="C5" s="123"/>
      <c r="D5" s="123"/>
      <c r="E5" s="91"/>
      <c r="F5" s="131"/>
      <c r="G5" s="131"/>
      <c r="L5" s="117"/>
    </row>
    <row r="6" s="54" customFormat="1" ht="20" customHeight="1" spans="1:12">
      <c r="A6" s="81">
        <v>20598</v>
      </c>
      <c r="B6" s="121" t="s">
        <v>1520</v>
      </c>
      <c r="C6" s="123"/>
      <c r="D6" s="123"/>
      <c r="E6" s="91"/>
      <c r="F6" s="131"/>
      <c r="G6" s="131"/>
      <c r="L6" s="117"/>
    </row>
    <row r="7" s="54" customFormat="1" ht="20" customHeight="1" spans="1:12">
      <c r="A7" s="81">
        <v>2059801</v>
      </c>
      <c r="B7" s="81" t="s">
        <v>1521</v>
      </c>
      <c r="C7" s="123"/>
      <c r="D7" s="123"/>
      <c r="E7" s="91"/>
      <c r="F7" s="131"/>
      <c r="G7" s="131"/>
      <c r="L7" s="117"/>
    </row>
    <row r="8" s="54" customFormat="1" ht="20" customHeight="1" spans="1:12">
      <c r="A8" s="81">
        <v>2059802</v>
      </c>
      <c r="B8" s="81" t="s">
        <v>324</v>
      </c>
      <c r="C8" s="123"/>
      <c r="D8" s="123"/>
      <c r="E8" s="91"/>
      <c r="F8" s="131"/>
      <c r="G8" s="131"/>
      <c r="L8" s="117"/>
    </row>
    <row r="9" s="54" customFormat="1" ht="20" customHeight="1" spans="1:12">
      <c r="A9" s="81">
        <v>2059803</v>
      </c>
      <c r="B9" s="81" t="s">
        <v>1522</v>
      </c>
      <c r="C9" s="123"/>
      <c r="D9" s="123"/>
      <c r="E9" s="91"/>
      <c r="F9" s="131"/>
      <c r="G9" s="131"/>
      <c r="L9" s="117"/>
    </row>
    <row r="10" s="54" customFormat="1" ht="20" customHeight="1" spans="1:12">
      <c r="A10" s="81">
        <v>2059804</v>
      </c>
      <c r="B10" s="81" t="s">
        <v>1523</v>
      </c>
      <c r="C10" s="123"/>
      <c r="D10" s="123"/>
      <c r="E10" s="91"/>
      <c r="F10" s="131"/>
      <c r="G10" s="131"/>
      <c r="L10" s="117"/>
    </row>
    <row r="11" s="54" customFormat="1" ht="20" customHeight="1" spans="1:12">
      <c r="A11" s="81">
        <v>2059899</v>
      </c>
      <c r="B11" s="81" t="s">
        <v>1524</v>
      </c>
      <c r="C11" s="123"/>
      <c r="D11" s="123"/>
      <c r="E11" s="91"/>
      <c r="F11" s="131"/>
      <c r="G11" s="131"/>
      <c r="L11" s="117"/>
    </row>
    <row r="12" s="54" customFormat="1" ht="20" customHeight="1" spans="1:12">
      <c r="A12" s="81">
        <v>206</v>
      </c>
      <c r="B12" s="97" t="s">
        <v>365</v>
      </c>
      <c r="C12" s="123"/>
      <c r="D12" s="123"/>
      <c r="E12" s="91"/>
      <c r="F12" s="131"/>
      <c r="G12" s="131"/>
      <c r="L12" s="117"/>
    </row>
    <row r="13" s="54" customFormat="1" ht="20" customHeight="1" spans="1:12">
      <c r="A13" s="81">
        <v>20610</v>
      </c>
      <c r="B13" s="97" t="s">
        <v>1525</v>
      </c>
      <c r="C13" s="123"/>
      <c r="D13" s="123"/>
      <c r="E13" s="91"/>
      <c r="F13" s="131"/>
      <c r="G13" s="131"/>
      <c r="L13" s="117"/>
    </row>
    <row r="14" s="54" customFormat="1" ht="20" customHeight="1" spans="1:12">
      <c r="A14" s="81">
        <v>2061001</v>
      </c>
      <c r="B14" s="82" t="s">
        <v>1526</v>
      </c>
      <c r="C14" s="123"/>
      <c r="D14" s="123"/>
      <c r="E14" s="91"/>
      <c r="F14" s="131"/>
      <c r="G14" s="131"/>
      <c r="L14" s="117"/>
    </row>
    <row r="15" s="54" customFormat="1" ht="20" customHeight="1" spans="1:12">
      <c r="A15" s="81">
        <v>2061002</v>
      </c>
      <c r="B15" s="82" t="s">
        <v>1527</v>
      </c>
      <c r="C15" s="123"/>
      <c r="D15" s="123"/>
      <c r="E15" s="91"/>
      <c r="F15" s="131"/>
      <c r="G15" s="131"/>
      <c r="L15" s="117"/>
    </row>
    <row r="16" s="54" customFormat="1" ht="20" customHeight="1" spans="1:12">
      <c r="A16" s="81">
        <v>2061003</v>
      </c>
      <c r="B16" s="82" t="s">
        <v>1528</v>
      </c>
      <c r="C16" s="123"/>
      <c r="D16" s="123"/>
      <c r="E16" s="91"/>
      <c r="F16" s="131"/>
      <c r="G16" s="131"/>
      <c r="L16" s="117"/>
    </row>
    <row r="17" s="54" customFormat="1" ht="20" customHeight="1" spans="1:12">
      <c r="A17" s="81">
        <v>2061004</v>
      </c>
      <c r="B17" s="82" t="s">
        <v>1529</v>
      </c>
      <c r="C17" s="123"/>
      <c r="D17" s="123"/>
      <c r="E17" s="91"/>
      <c r="F17" s="131"/>
      <c r="G17" s="131"/>
      <c r="L17" s="117"/>
    </row>
    <row r="18" s="54" customFormat="1" ht="20" customHeight="1" spans="1:12">
      <c r="A18" s="81">
        <v>2061005</v>
      </c>
      <c r="B18" s="82" t="s">
        <v>1530</v>
      </c>
      <c r="C18" s="123"/>
      <c r="D18" s="123"/>
      <c r="E18" s="91"/>
      <c r="F18" s="131"/>
      <c r="G18" s="131"/>
      <c r="L18" s="117"/>
    </row>
    <row r="19" s="54" customFormat="1" ht="20" customHeight="1" spans="1:12">
      <c r="A19" s="81">
        <v>2061099</v>
      </c>
      <c r="B19" s="82" t="s">
        <v>1531</v>
      </c>
      <c r="C19" s="123"/>
      <c r="D19" s="123"/>
      <c r="E19" s="91"/>
      <c r="F19" s="131"/>
      <c r="G19" s="131"/>
      <c r="L19" s="117"/>
    </row>
    <row r="20" s="54" customFormat="1" ht="20" customHeight="1" spans="1:12">
      <c r="A20" s="81">
        <v>20698</v>
      </c>
      <c r="B20" s="97" t="s">
        <v>1520</v>
      </c>
      <c r="C20" s="123"/>
      <c r="D20" s="123"/>
      <c r="E20" s="91"/>
      <c r="F20" s="131"/>
      <c r="G20" s="131"/>
      <c r="L20" s="117"/>
    </row>
    <row r="21" s="54" customFormat="1" ht="20" customHeight="1" spans="1:12">
      <c r="A21" s="81">
        <v>2069801</v>
      </c>
      <c r="B21" s="82" t="s">
        <v>1532</v>
      </c>
      <c r="C21" s="123"/>
      <c r="D21" s="123"/>
      <c r="E21" s="91"/>
      <c r="F21" s="131"/>
      <c r="G21" s="131"/>
      <c r="L21" s="117"/>
    </row>
    <row r="22" s="54" customFormat="1" ht="20" customHeight="1" spans="1:12">
      <c r="A22" s="81">
        <v>2069802</v>
      </c>
      <c r="B22" s="82" t="s">
        <v>1533</v>
      </c>
      <c r="C22" s="123"/>
      <c r="D22" s="123"/>
      <c r="E22" s="91"/>
      <c r="F22" s="131"/>
      <c r="G22" s="131"/>
      <c r="L22" s="117"/>
    </row>
    <row r="23" s="54" customFormat="1" ht="20" customHeight="1" spans="1:12">
      <c r="A23" s="81">
        <v>2069803</v>
      </c>
      <c r="B23" s="82" t="s">
        <v>1534</v>
      </c>
      <c r="C23" s="123"/>
      <c r="D23" s="123"/>
      <c r="E23" s="91"/>
      <c r="F23" s="131"/>
      <c r="G23" s="131"/>
      <c r="L23" s="117"/>
    </row>
    <row r="24" s="54" customFormat="1" ht="20" customHeight="1" spans="1:12">
      <c r="A24" s="81">
        <v>2069804</v>
      </c>
      <c r="B24" s="82" t="s">
        <v>1535</v>
      </c>
      <c r="C24" s="123"/>
      <c r="D24" s="123"/>
      <c r="E24" s="91"/>
      <c r="F24" s="131"/>
      <c r="G24" s="131"/>
      <c r="L24" s="117"/>
    </row>
    <row r="25" s="54" customFormat="1" ht="20" customHeight="1" spans="1:12">
      <c r="A25" s="81">
        <v>2069805</v>
      </c>
      <c r="B25" s="82" t="s">
        <v>1536</v>
      </c>
      <c r="C25" s="123"/>
      <c r="D25" s="123"/>
      <c r="E25" s="91"/>
      <c r="F25" s="131"/>
      <c r="G25" s="131"/>
      <c r="L25" s="117"/>
    </row>
    <row r="26" s="54" customFormat="1" ht="20" customHeight="1" spans="1:12">
      <c r="A26" s="81">
        <v>2069899</v>
      </c>
      <c r="B26" s="82" t="s">
        <v>1537</v>
      </c>
      <c r="C26" s="123"/>
      <c r="D26" s="123"/>
      <c r="E26" s="91"/>
      <c r="F26" s="131"/>
      <c r="G26" s="131"/>
      <c r="L26" s="117"/>
    </row>
    <row r="27" s="54" customFormat="1" ht="20" customHeight="1" spans="1:12">
      <c r="A27" s="81">
        <v>207</v>
      </c>
      <c r="B27" s="97" t="s">
        <v>414</v>
      </c>
      <c r="C27" s="122">
        <f>SUM(C28,C34,C40)</f>
        <v>88</v>
      </c>
      <c r="D27" s="122">
        <f>SUM(D28,D34,D40)</f>
        <v>129</v>
      </c>
      <c r="E27" s="122">
        <f>SUM(E28,E34,E40)</f>
        <v>83</v>
      </c>
      <c r="F27" s="130">
        <f>E27/D27</f>
        <v>0.643410852713178</v>
      </c>
      <c r="G27" s="130">
        <v>1.33870967741935</v>
      </c>
      <c r="L27" s="117"/>
    </row>
    <row r="28" s="54" customFormat="1" ht="20" customHeight="1" spans="1:12">
      <c r="A28" s="81">
        <v>20707</v>
      </c>
      <c r="B28" s="97" t="s">
        <v>1538</v>
      </c>
      <c r="C28" s="123"/>
      <c r="D28" s="123"/>
      <c r="E28" s="91"/>
      <c r="F28" s="131"/>
      <c r="G28" s="131"/>
      <c r="L28" s="117"/>
    </row>
    <row r="29" s="54" customFormat="1" ht="20" customHeight="1" spans="1:12">
      <c r="A29" s="81">
        <v>2070701</v>
      </c>
      <c r="B29" s="82" t="s">
        <v>1539</v>
      </c>
      <c r="C29" s="123"/>
      <c r="D29" s="123"/>
      <c r="E29" s="91"/>
      <c r="F29" s="131"/>
      <c r="G29" s="131"/>
      <c r="L29" s="117"/>
    </row>
    <row r="30" s="54" customFormat="1" ht="20" customHeight="1" spans="1:12">
      <c r="A30" s="81">
        <v>2070702</v>
      </c>
      <c r="B30" s="82" t="s">
        <v>1540</v>
      </c>
      <c r="C30" s="123"/>
      <c r="D30" s="123"/>
      <c r="E30" s="91"/>
      <c r="F30" s="131"/>
      <c r="G30" s="131"/>
      <c r="L30" s="117"/>
    </row>
    <row r="31" s="54" customFormat="1" ht="20" customHeight="1" spans="1:12">
      <c r="A31" s="81">
        <v>2070703</v>
      </c>
      <c r="B31" s="82" t="s">
        <v>1541</v>
      </c>
      <c r="C31" s="123"/>
      <c r="D31" s="123"/>
      <c r="E31" s="91"/>
      <c r="F31" s="131"/>
      <c r="G31" s="131"/>
      <c r="L31" s="117"/>
    </row>
    <row r="32" s="54" customFormat="1" ht="20" customHeight="1" spans="1:12">
      <c r="A32" s="81">
        <v>2070704</v>
      </c>
      <c r="B32" s="82" t="s">
        <v>1542</v>
      </c>
      <c r="C32" s="123"/>
      <c r="D32" s="123"/>
      <c r="E32" s="91"/>
      <c r="F32" s="131"/>
      <c r="G32" s="131"/>
      <c r="L32" s="117"/>
    </row>
    <row r="33" s="54" customFormat="1" ht="20" customHeight="1" spans="1:12">
      <c r="A33" s="81">
        <v>2070799</v>
      </c>
      <c r="B33" s="82" t="s">
        <v>1543</v>
      </c>
      <c r="C33" s="123"/>
      <c r="D33" s="123"/>
      <c r="E33" s="91"/>
      <c r="F33" s="131"/>
      <c r="G33" s="131"/>
      <c r="L33" s="117"/>
    </row>
    <row r="34" s="54" customFormat="1" ht="20" customHeight="1" spans="1:12">
      <c r="A34" s="81">
        <v>20709</v>
      </c>
      <c r="B34" s="97" t="s">
        <v>1544</v>
      </c>
      <c r="C34" s="124">
        <v>88</v>
      </c>
      <c r="D34" s="124">
        <v>129</v>
      </c>
      <c r="E34" s="122">
        <f>SUM(E35:E39)</f>
        <v>83</v>
      </c>
      <c r="F34" s="130">
        <f>E34/D34</f>
        <v>0.643410852713178</v>
      </c>
      <c r="G34" s="130">
        <v>1.33870967741935</v>
      </c>
      <c r="L34" s="117"/>
    </row>
    <row r="35" s="54" customFormat="1" ht="20" customHeight="1" spans="1:12">
      <c r="A35" s="81">
        <v>2070901</v>
      </c>
      <c r="B35" s="82" t="s">
        <v>1545</v>
      </c>
      <c r="C35" s="123"/>
      <c r="D35" s="123"/>
      <c r="E35" s="91"/>
      <c r="F35" s="131"/>
      <c r="G35" s="131"/>
      <c r="L35" s="117"/>
    </row>
    <row r="36" s="54" customFormat="1" ht="20" customHeight="1" spans="1:12">
      <c r="A36" s="81">
        <v>2070902</v>
      </c>
      <c r="B36" s="82" t="s">
        <v>1546</v>
      </c>
      <c r="C36" s="123"/>
      <c r="D36" s="123"/>
      <c r="E36" s="91"/>
      <c r="F36" s="131"/>
      <c r="G36" s="131"/>
      <c r="L36" s="117"/>
    </row>
    <row r="37" s="54" customFormat="1" ht="20" customHeight="1" spans="1:12">
      <c r="A37" s="81">
        <v>2070903</v>
      </c>
      <c r="B37" s="82" t="s">
        <v>1547</v>
      </c>
      <c r="C37" s="123"/>
      <c r="D37" s="123"/>
      <c r="E37" s="91"/>
      <c r="F37" s="131"/>
      <c r="G37" s="131"/>
      <c r="L37" s="117"/>
    </row>
    <row r="38" s="54" customFormat="1" ht="20" customHeight="1" spans="1:12">
      <c r="A38" s="81">
        <v>2070904</v>
      </c>
      <c r="B38" s="82" t="s">
        <v>1548</v>
      </c>
      <c r="C38" s="123"/>
      <c r="D38" s="123"/>
      <c r="E38" s="91">
        <v>83</v>
      </c>
      <c r="F38" s="131"/>
      <c r="G38" s="131">
        <v>1.33870967741935</v>
      </c>
      <c r="L38" s="117"/>
    </row>
    <row r="39" s="54" customFormat="1" ht="20" customHeight="1" spans="1:12">
      <c r="A39" s="81">
        <v>2070999</v>
      </c>
      <c r="B39" s="82" t="s">
        <v>1549</v>
      </c>
      <c r="C39" s="123"/>
      <c r="D39" s="123"/>
      <c r="E39" s="91"/>
      <c r="F39" s="131"/>
      <c r="G39" s="131"/>
      <c r="L39" s="117"/>
    </row>
    <row r="40" s="54" customFormat="1" ht="20" customHeight="1" spans="1:12">
      <c r="A40" s="81">
        <v>20710</v>
      </c>
      <c r="B40" s="97" t="s">
        <v>1550</v>
      </c>
      <c r="C40" s="123"/>
      <c r="D40" s="123"/>
      <c r="E40" s="91"/>
      <c r="F40" s="131"/>
      <c r="G40" s="131"/>
      <c r="L40" s="117"/>
    </row>
    <row r="41" s="54" customFormat="1" ht="20" customHeight="1" spans="1:12">
      <c r="A41" s="81">
        <v>2071001</v>
      </c>
      <c r="B41" s="82" t="s">
        <v>1551</v>
      </c>
      <c r="C41" s="123"/>
      <c r="D41" s="123"/>
      <c r="E41" s="91"/>
      <c r="F41" s="131"/>
      <c r="G41" s="131"/>
      <c r="L41" s="117"/>
    </row>
    <row r="42" s="54" customFormat="1" ht="20" customHeight="1" spans="1:12">
      <c r="A42" s="81">
        <v>2071099</v>
      </c>
      <c r="B42" s="82" t="s">
        <v>1552</v>
      </c>
      <c r="C42" s="123"/>
      <c r="D42" s="123"/>
      <c r="E42" s="91"/>
      <c r="F42" s="131"/>
      <c r="G42" s="131"/>
      <c r="L42" s="117"/>
    </row>
    <row r="43" s="54" customFormat="1" ht="20" customHeight="1" spans="1:12">
      <c r="A43" s="81">
        <v>20798</v>
      </c>
      <c r="B43" s="97" t="s">
        <v>1520</v>
      </c>
      <c r="C43" s="123"/>
      <c r="D43" s="123"/>
      <c r="E43" s="91"/>
      <c r="F43" s="131"/>
      <c r="G43" s="131"/>
      <c r="L43" s="117"/>
    </row>
    <row r="44" s="54" customFormat="1" ht="20" customHeight="1" spans="1:12">
      <c r="A44" s="81">
        <v>2079801</v>
      </c>
      <c r="B44" s="82" t="s">
        <v>1553</v>
      </c>
      <c r="C44" s="123"/>
      <c r="D44" s="123"/>
      <c r="E44" s="91"/>
      <c r="F44" s="131"/>
      <c r="G44" s="131"/>
      <c r="L44" s="117"/>
    </row>
    <row r="45" s="54" customFormat="1" ht="20" customHeight="1" spans="1:12">
      <c r="A45" s="81">
        <v>2079802</v>
      </c>
      <c r="B45" s="82" t="s">
        <v>1554</v>
      </c>
      <c r="C45" s="123"/>
      <c r="D45" s="123"/>
      <c r="E45" s="91"/>
      <c r="F45" s="131"/>
      <c r="G45" s="131"/>
      <c r="L45" s="117"/>
    </row>
    <row r="46" s="54" customFormat="1" ht="20" customHeight="1" spans="1:12">
      <c r="A46" s="81">
        <v>2079803</v>
      </c>
      <c r="B46" s="82" t="s">
        <v>1555</v>
      </c>
      <c r="C46" s="123"/>
      <c r="D46" s="123"/>
      <c r="E46" s="91"/>
      <c r="F46" s="131"/>
      <c r="G46" s="131"/>
      <c r="L46" s="117"/>
    </row>
    <row r="47" s="54" customFormat="1" ht="20" customHeight="1" spans="1:12">
      <c r="A47" s="81">
        <v>2079804</v>
      </c>
      <c r="B47" s="82" t="s">
        <v>1556</v>
      </c>
      <c r="C47" s="123"/>
      <c r="D47" s="123"/>
      <c r="E47" s="91"/>
      <c r="F47" s="131"/>
      <c r="G47" s="131"/>
      <c r="L47" s="117"/>
    </row>
    <row r="48" s="54" customFormat="1" ht="20" customHeight="1" spans="1:12">
      <c r="A48" s="81">
        <v>2079805</v>
      </c>
      <c r="B48" s="82" t="s">
        <v>1557</v>
      </c>
      <c r="C48" s="123"/>
      <c r="D48" s="123"/>
      <c r="E48" s="91"/>
      <c r="F48" s="131"/>
      <c r="G48" s="131"/>
      <c r="L48" s="117"/>
    </row>
    <row r="49" s="54" customFormat="1" ht="20" customHeight="1" spans="1:12">
      <c r="A49" s="81">
        <v>2079899</v>
      </c>
      <c r="B49" s="82" t="s">
        <v>1558</v>
      </c>
      <c r="C49" s="123"/>
      <c r="D49" s="123"/>
      <c r="E49" s="91"/>
      <c r="F49" s="131"/>
      <c r="G49" s="131"/>
      <c r="L49" s="117"/>
    </row>
    <row r="50" s="54" customFormat="1" ht="20" customHeight="1" spans="1:12">
      <c r="A50" s="81">
        <v>208</v>
      </c>
      <c r="B50" s="121" t="s">
        <v>455</v>
      </c>
      <c r="C50" s="123"/>
      <c r="D50" s="123"/>
      <c r="E50" s="91"/>
      <c r="F50" s="131"/>
      <c r="G50" s="131"/>
      <c r="L50" s="117"/>
    </row>
    <row r="51" s="54" customFormat="1" ht="20" customHeight="1" spans="1:12">
      <c r="A51" s="81">
        <v>20898</v>
      </c>
      <c r="B51" s="121" t="s">
        <v>1520</v>
      </c>
      <c r="C51" s="123"/>
      <c r="D51" s="123"/>
      <c r="E51" s="91"/>
      <c r="F51" s="131"/>
      <c r="G51" s="131"/>
      <c r="L51" s="117"/>
    </row>
    <row r="52" s="54" customFormat="1" ht="20" customHeight="1" spans="1:12">
      <c r="A52" s="81">
        <v>2089801</v>
      </c>
      <c r="B52" s="81" t="s">
        <v>1559</v>
      </c>
      <c r="C52" s="123"/>
      <c r="D52" s="123"/>
      <c r="E52" s="91"/>
      <c r="F52" s="131"/>
      <c r="G52" s="131"/>
      <c r="L52" s="117"/>
    </row>
    <row r="53" s="54" customFormat="1" ht="20" customHeight="1" spans="1:12">
      <c r="A53" s="81">
        <v>2089802</v>
      </c>
      <c r="B53" s="81" t="s">
        <v>1560</v>
      </c>
      <c r="C53" s="123"/>
      <c r="D53" s="123"/>
      <c r="E53" s="91"/>
      <c r="F53" s="131"/>
      <c r="G53" s="131"/>
      <c r="L53" s="117"/>
    </row>
    <row r="54" s="54" customFormat="1" ht="20" customHeight="1" spans="1:12">
      <c r="A54" s="81">
        <v>2089899</v>
      </c>
      <c r="B54" s="81" t="s">
        <v>1561</v>
      </c>
      <c r="C54" s="123"/>
      <c r="D54" s="123"/>
      <c r="E54" s="91"/>
      <c r="F54" s="131"/>
      <c r="G54" s="131"/>
      <c r="L54" s="117"/>
    </row>
    <row r="55" s="54" customFormat="1" ht="20" customHeight="1" spans="1:12">
      <c r="A55" s="81">
        <v>210</v>
      </c>
      <c r="B55" s="121" t="s">
        <v>564</v>
      </c>
      <c r="C55" s="123"/>
      <c r="D55" s="123"/>
      <c r="E55" s="91"/>
      <c r="F55" s="131"/>
      <c r="G55" s="131"/>
      <c r="L55" s="117"/>
    </row>
    <row r="56" s="54" customFormat="1" ht="20" customHeight="1" spans="1:12">
      <c r="A56" s="81">
        <v>21098</v>
      </c>
      <c r="B56" s="121" t="s">
        <v>1520</v>
      </c>
      <c r="C56" s="123"/>
      <c r="D56" s="123"/>
      <c r="E56" s="91"/>
      <c r="F56" s="131"/>
      <c r="G56" s="131"/>
      <c r="L56" s="117"/>
    </row>
    <row r="57" s="54" customFormat="1" ht="20" customHeight="1" spans="1:12">
      <c r="A57" s="81">
        <v>2109801</v>
      </c>
      <c r="B57" s="81" t="s">
        <v>1562</v>
      </c>
      <c r="C57" s="123"/>
      <c r="D57" s="123"/>
      <c r="E57" s="91"/>
      <c r="F57" s="131"/>
      <c r="G57" s="131"/>
      <c r="L57" s="117"/>
    </row>
    <row r="58" s="54" customFormat="1" ht="20" customHeight="1" spans="1:12">
      <c r="A58" s="81">
        <v>2109802</v>
      </c>
      <c r="B58" s="81" t="s">
        <v>1563</v>
      </c>
      <c r="C58" s="123"/>
      <c r="D58" s="123"/>
      <c r="E58" s="91"/>
      <c r="F58" s="131"/>
      <c r="G58" s="131"/>
      <c r="L58" s="117"/>
    </row>
    <row r="59" s="54" customFormat="1" ht="20" customHeight="1" spans="1:12">
      <c r="A59" s="81">
        <v>2109803</v>
      </c>
      <c r="B59" s="81" t="s">
        <v>1564</v>
      </c>
      <c r="C59" s="123"/>
      <c r="D59" s="123"/>
      <c r="E59" s="91"/>
      <c r="F59" s="131"/>
      <c r="G59" s="131"/>
      <c r="L59" s="117"/>
    </row>
    <row r="60" s="54" customFormat="1" ht="20" customHeight="1" spans="1:12">
      <c r="A60" s="81">
        <v>2109804</v>
      </c>
      <c r="B60" s="81" t="s">
        <v>628</v>
      </c>
      <c r="C60" s="123"/>
      <c r="D60" s="123"/>
      <c r="E60" s="91"/>
      <c r="F60" s="131"/>
      <c r="G60" s="131"/>
      <c r="L60" s="117"/>
    </row>
    <row r="61" s="54" customFormat="1" ht="20" customHeight="1" spans="1:12">
      <c r="A61" s="81">
        <v>2109899</v>
      </c>
      <c r="B61" s="81" t="s">
        <v>1565</v>
      </c>
      <c r="C61" s="123"/>
      <c r="D61" s="123"/>
      <c r="E61" s="91"/>
      <c r="F61" s="131"/>
      <c r="G61" s="131"/>
      <c r="L61" s="117"/>
    </row>
    <row r="62" s="54" customFormat="1" ht="20" customHeight="1" spans="1:12">
      <c r="A62" s="81">
        <v>211</v>
      </c>
      <c r="B62" s="97" t="s">
        <v>632</v>
      </c>
      <c r="C62" s="122">
        <f>SUM(C63,C68,C73)</f>
        <v>445</v>
      </c>
      <c r="D62" s="122">
        <f>SUM(D63,D68,D73)</f>
        <v>770</v>
      </c>
      <c r="E62" s="122">
        <f>SUM(E63,E68,E73)</f>
        <v>311</v>
      </c>
      <c r="F62" s="130">
        <f>E62/D62</f>
        <v>0.403896103896104</v>
      </c>
      <c r="G62" s="130">
        <v>2.61344537815126</v>
      </c>
      <c r="L62" s="117"/>
    </row>
    <row r="63" s="54" customFormat="1" ht="20" customHeight="1" spans="1:12">
      <c r="A63" s="81">
        <v>21160</v>
      </c>
      <c r="B63" s="97" t="s">
        <v>1566</v>
      </c>
      <c r="C63" s="123"/>
      <c r="D63" s="123"/>
      <c r="E63" s="91"/>
      <c r="F63" s="131"/>
      <c r="G63" s="131"/>
      <c r="L63" s="117"/>
    </row>
    <row r="64" s="54" customFormat="1" ht="20" customHeight="1" spans="1:12">
      <c r="A64" s="81">
        <v>2116001</v>
      </c>
      <c r="B64" s="82" t="s">
        <v>1567</v>
      </c>
      <c r="C64" s="123"/>
      <c r="D64" s="123"/>
      <c r="E64" s="91"/>
      <c r="F64" s="131"/>
      <c r="G64" s="131"/>
      <c r="L64" s="117"/>
    </row>
    <row r="65" s="54" customFormat="1" ht="20" customHeight="1" spans="1:12">
      <c r="A65" s="81">
        <v>2116002</v>
      </c>
      <c r="B65" s="82" t="s">
        <v>1568</v>
      </c>
      <c r="C65" s="123"/>
      <c r="D65" s="123"/>
      <c r="E65" s="91"/>
      <c r="F65" s="131"/>
      <c r="G65" s="131"/>
      <c r="L65" s="117"/>
    </row>
    <row r="66" s="54" customFormat="1" ht="20" customHeight="1" spans="1:12">
      <c r="A66" s="81">
        <v>2116003</v>
      </c>
      <c r="B66" s="82" t="s">
        <v>1569</v>
      </c>
      <c r="C66" s="123"/>
      <c r="D66" s="123"/>
      <c r="E66" s="91"/>
      <c r="F66" s="131"/>
      <c r="G66" s="131"/>
      <c r="L66" s="117"/>
    </row>
    <row r="67" s="54" customFormat="1" ht="20" customHeight="1" spans="1:12">
      <c r="A67" s="81">
        <v>2116099</v>
      </c>
      <c r="B67" s="82" t="s">
        <v>1570</v>
      </c>
      <c r="C67" s="123"/>
      <c r="D67" s="123"/>
      <c r="E67" s="91"/>
      <c r="F67" s="131"/>
      <c r="G67" s="131"/>
      <c r="L67" s="117"/>
    </row>
    <row r="68" s="54" customFormat="1" ht="20" customHeight="1" spans="1:12">
      <c r="A68" s="81">
        <v>21161</v>
      </c>
      <c r="B68" s="97" t="s">
        <v>1571</v>
      </c>
      <c r="C68" s="123"/>
      <c r="D68" s="123"/>
      <c r="E68" s="91"/>
      <c r="F68" s="131"/>
      <c r="G68" s="131"/>
      <c r="L68" s="117"/>
    </row>
    <row r="69" s="54" customFormat="1" ht="20" customHeight="1" spans="1:12">
      <c r="A69" s="81">
        <v>2116101</v>
      </c>
      <c r="B69" s="82" t="s">
        <v>1572</v>
      </c>
      <c r="C69" s="123"/>
      <c r="D69" s="123"/>
      <c r="E69" s="91"/>
      <c r="F69" s="131"/>
      <c r="G69" s="131"/>
      <c r="L69" s="117"/>
    </row>
    <row r="70" s="54" customFormat="1" ht="20" customHeight="1" spans="1:12">
      <c r="A70" s="81">
        <v>2116102</v>
      </c>
      <c r="B70" s="82" t="s">
        <v>1573</v>
      </c>
      <c r="C70" s="123"/>
      <c r="D70" s="123"/>
      <c r="E70" s="91"/>
      <c r="F70" s="131"/>
      <c r="G70" s="131"/>
      <c r="L70" s="117"/>
    </row>
    <row r="71" s="54" customFormat="1" ht="20" customHeight="1" spans="1:12">
      <c r="A71" s="81">
        <v>2116103</v>
      </c>
      <c r="B71" s="82" t="s">
        <v>1574</v>
      </c>
      <c r="C71" s="123"/>
      <c r="D71" s="123"/>
      <c r="E71" s="91"/>
      <c r="F71" s="131"/>
      <c r="G71" s="131"/>
      <c r="L71" s="117"/>
    </row>
    <row r="72" s="54" customFormat="1" ht="20" customHeight="1" spans="1:12">
      <c r="A72" s="81">
        <v>2116104</v>
      </c>
      <c r="B72" s="82" t="s">
        <v>1575</v>
      </c>
      <c r="C72" s="123"/>
      <c r="D72" s="123"/>
      <c r="E72" s="91"/>
      <c r="F72" s="131"/>
      <c r="G72" s="131"/>
      <c r="L72" s="117"/>
    </row>
    <row r="73" s="54" customFormat="1" ht="20" customHeight="1" spans="1:12">
      <c r="A73" s="81">
        <v>21198</v>
      </c>
      <c r="B73" s="97" t="s">
        <v>1520</v>
      </c>
      <c r="C73" s="124">
        <v>445</v>
      </c>
      <c r="D73" s="124">
        <v>770</v>
      </c>
      <c r="E73" s="122">
        <f>SUM(E74:E77)</f>
        <v>311</v>
      </c>
      <c r="F73" s="130">
        <f>E73/D73</f>
        <v>0.403896103896104</v>
      </c>
      <c r="G73" s="130">
        <v>2.61344537815126</v>
      </c>
      <c r="L73" s="117"/>
    </row>
    <row r="74" s="54" customFormat="1" ht="20" customHeight="1" spans="1:12">
      <c r="A74" s="81">
        <v>2119801</v>
      </c>
      <c r="B74" s="82" t="s">
        <v>1576</v>
      </c>
      <c r="C74" s="123"/>
      <c r="D74" s="123"/>
      <c r="E74" s="91"/>
      <c r="F74" s="131"/>
      <c r="G74" s="131"/>
      <c r="L74" s="117"/>
    </row>
    <row r="75" s="54" customFormat="1" ht="20" customHeight="1" spans="1:12">
      <c r="A75" s="81">
        <v>2119802</v>
      </c>
      <c r="B75" s="82" t="s">
        <v>1577</v>
      </c>
      <c r="C75" s="123"/>
      <c r="D75" s="123"/>
      <c r="E75" s="91"/>
      <c r="F75" s="131"/>
      <c r="G75" s="131"/>
      <c r="L75" s="117"/>
    </row>
    <row r="76" s="54" customFormat="1" ht="20" customHeight="1" spans="1:12">
      <c r="A76" s="81">
        <v>2119803</v>
      </c>
      <c r="B76" s="82" t="s">
        <v>1578</v>
      </c>
      <c r="C76" s="123"/>
      <c r="D76" s="123"/>
      <c r="E76" s="91">
        <v>311</v>
      </c>
      <c r="F76" s="131"/>
      <c r="G76" s="131">
        <v>2.61344537815126</v>
      </c>
      <c r="L76" s="117"/>
    </row>
    <row r="77" s="54" customFormat="1" ht="20" customHeight="1" spans="1:12">
      <c r="A77" s="81">
        <v>2119899</v>
      </c>
      <c r="B77" s="82" t="s">
        <v>1579</v>
      </c>
      <c r="C77" s="123"/>
      <c r="D77" s="123"/>
      <c r="E77" s="91"/>
      <c r="F77" s="131"/>
      <c r="G77" s="131"/>
      <c r="L77" s="117"/>
    </row>
    <row r="78" s="54" customFormat="1" ht="20" customHeight="1" spans="1:12">
      <c r="A78" s="81">
        <v>212</v>
      </c>
      <c r="B78" s="97" t="s">
        <v>696</v>
      </c>
      <c r="C78" s="122">
        <f>SUM(C79,C95,C99:C100,C106,C110,C114,C118,C124,C127,C136)</f>
        <v>9833</v>
      </c>
      <c r="D78" s="122">
        <f>SUM(D79,D95,D99:D100,D106,D110,D114,D118,D124,D127,D136)</f>
        <v>29561</v>
      </c>
      <c r="E78" s="122">
        <f>SUM(E79,E95,E99:E100,E106,E110,E114,E118,E124,E127,E136)</f>
        <v>17019</v>
      </c>
      <c r="F78" s="130">
        <f t="shared" ref="F78:F80" si="0">E78/D78</f>
        <v>0.575724772504313</v>
      </c>
      <c r="G78" s="130">
        <v>1.51630434782609</v>
      </c>
      <c r="L78" s="117"/>
    </row>
    <row r="79" s="54" customFormat="1" ht="20" customHeight="1" spans="1:12">
      <c r="A79" s="81">
        <v>21208</v>
      </c>
      <c r="B79" s="97" t="s">
        <v>1580</v>
      </c>
      <c r="C79" s="124">
        <v>223</v>
      </c>
      <c r="D79" s="122">
        <v>3623</v>
      </c>
      <c r="E79" s="122">
        <f>SUM(E80:E94)</f>
        <v>2403</v>
      </c>
      <c r="F79" s="130">
        <f t="shared" si="0"/>
        <v>0.663262489649462</v>
      </c>
      <c r="G79" s="130">
        <v>1.80948795180723</v>
      </c>
      <c r="L79" s="117"/>
    </row>
    <row r="80" s="54" customFormat="1" ht="20" customHeight="1" spans="1:12">
      <c r="A80" s="81">
        <v>2120801</v>
      </c>
      <c r="B80" s="82" t="s">
        <v>1581</v>
      </c>
      <c r="C80" s="123"/>
      <c r="D80" s="123"/>
      <c r="E80" s="91">
        <v>2263</v>
      </c>
      <c r="F80" s="131" t="e">
        <f t="shared" si="0"/>
        <v>#DIV/0!</v>
      </c>
      <c r="G80" s="131">
        <v>1.70406626506024</v>
      </c>
      <c r="L80" s="117"/>
    </row>
    <row r="81" s="54" customFormat="1" ht="20" customHeight="1" spans="1:12">
      <c r="A81" s="81">
        <v>2120802</v>
      </c>
      <c r="B81" s="82" t="s">
        <v>1582</v>
      </c>
      <c r="C81" s="123"/>
      <c r="D81" s="123"/>
      <c r="E81" s="91"/>
      <c r="F81" s="131"/>
      <c r="G81" s="131"/>
      <c r="L81" s="117"/>
    </row>
    <row r="82" s="54" customFormat="1" ht="20" customHeight="1" spans="1:12">
      <c r="A82" s="81">
        <v>2120803</v>
      </c>
      <c r="B82" s="82" t="s">
        <v>1583</v>
      </c>
      <c r="C82" s="123"/>
      <c r="D82" s="123"/>
      <c r="E82" s="91"/>
      <c r="F82" s="131"/>
      <c r="G82" s="131"/>
      <c r="L82" s="117"/>
    </row>
    <row r="83" s="54" customFormat="1" ht="20" customHeight="1" spans="1:12">
      <c r="A83" s="81">
        <v>2120804</v>
      </c>
      <c r="B83" s="82" t="s">
        <v>1584</v>
      </c>
      <c r="C83" s="123"/>
      <c r="D83" s="123"/>
      <c r="E83" s="91"/>
      <c r="F83" s="131"/>
      <c r="G83" s="131"/>
      <c r="L83" s="117"/>
    </row>
    <row r="84" s="54" customFormat="1" ht="20" customHeight="1" spans="1:12">
      <c r="A84" s="81">
        <v>2120805</v>
      </c>
      <c r="B84" s="82" t="s">
        <v>1585</v>
      </c>
      <c r="C84" s="123"/>
      <c r="D84" s="123"/>
      <c r="E84" s="91"/>
      <c r="F84" s="131"/>
      <c r="G84" s="131"/>
      <c r="L84" s="117"/>
    </row>
    <row r="85" s="54" customFormat="1" ht="20" customHeight="1" spans="1:12">
      <c r="A85" s="81">
        <v>2120806</v>
      </c>
      <c r="B85" s="82" t="s">
        <v>1586</v>
      </c>
      <c r="C85" s="123"/>
      <c r="D85" s="123"/>
      <c r="E85" s="91"/>
      <c r="F85" s="131"/>
      <c r="G85" s="131"/>
      <c r="L85" s="117"/>
    </row>
    <row r="86" s="54" customFormat="1" ht="20" customHeight="1" spans="1:12">
      <c r="A86" s="81">
        <v>2120807</v>
      </c>
      <c r="B86" s="82" t="s">
        <v>1587</v>
      </c>
      <c r="C86" s="123"/>
      <c r="D86" s="123"/>
      <c r="E86" s="91"/>
      <c r="F86" s="131"/>
      <c r="G86" s="131"/>
      <c r="L86" s="117"/>
    </row>
    <row r="87" s="54" customFormat="1" ht="20" customHeight="1" spans="1:12">
      <c r="A87" s="81">
        <v>2120809</v>
      </c>
      <c r="B87" s="82" t="s">
        <v>1588</v>
      </c>
      <c r="C87" s="123"/>
      <c r="D87" s="123"/>
      <c r="E87" s="91"/>
      <c r="F87" s="131"/>
      <c r="G87" s="131"/>
      <c r="L87" s="117"/>
    </row>
    <row r="88" s="54" customFormat="1" ht="20" customHeight="1" spans="1:12">
      <c r="A88" s="81">
        <v>2120810</v>
      </c>
      <c r="B88" s="82" t="s">
        <v>1589</v>
      </c>
      <c r="C88" s="123"/>
      <c r="D88" s="123"/>
      <c r="E88" s="91"/>
      <c r="F88" s="131"/>
      <c r="G88" s="131"/>
      <c r="L88" s="117"/>
    </row>
    <row r="89" s="54" customFormat="1" ht="20" customHeight="1" spans="1:12">
      <c r="A89" s="81">
        <v>2120811</v>
      </c>
      <c r="B89" s="82" t="s">
        <v>1590</v>
      </c>
      <c r="C89" s="123"/>
      <c r="D89" s="123"/>
      <c r="E89" s="91"/>
      <c r="F89" s="131"/>
      <c r="G89" s="131"/>
      <c r="L89" s="117"/>
    </row>
    <row r="90" s="54" customFormat="1" ht="20" customHeight="1" spans="1:12">
      <c r="A90" s="81">
        <v>2120813</v>
      </c>
      <c r="B90" s="82" t="s">
        <v>1591</v>
      </c>
      <c r="C90" s="123"/>
      <c r="D90" s="123"/>
      <c r="E90" s="91"/>
      <c r="F90" s="131"/>
      <c r="G90" s="131"/>
      <c r="L90" s="117"/>
    </row>
    <row r="91" s="54" customFormat="1" ht="20" customHeight="1" spans="1:12">
      <c r="A91" s="81">
        <v>2120814</v>
      </c>
      <c r="B91" s="82" t="s">
        <v>1592</v>
      </c>
      <c r="C91" s="123"/>
      <c r="D91" s="123"/>
      <c r="E91" s="91"/>
      <c r="F91" s="131"/>
      <c r="G91" s="131"/>
      <c r="L91" s="117"/>
    </row>
    <row r="92" s="54" customFormat="1" ht="20" customHeight="1" spans="1:12">
      <c r="A92" s="81">
        <v>2120815</v>
      </c>
      <c r="B92" s="82" t="s">
        <v>1593</v>
      </c>
      <c r="C92" s="123"/>
      <c r="D92" s="123"/>
      <c r="E92" s="91"/>
      <c r="F92" s="131"/>
      <c r="G92" s="131"/>
      <c r="L92" s="117"/>
    </row>
    <row r="93" s="54" customFormat="1" ht="20" customHeight="1" spans="1:12">
      <c r="A93" s="81">
        <v>2120816</v>
      </c>
      <c r="B93" s="82" t="s">
        <v>1594</v>
      </c>
      <c r="C93" s="123"/>
      <c r="D93" s="123"/>
      <c r="E93" s="91"/>
      <c r="F93" s="131"/>
      <c r="G93" s="131"/>
      <c r="L93" s="117"/>
    </row>
    <row r="94" s="54" customFormat="1" ht="20" customHeight="1" spans="1:12">
      <c r="A94" s="81">
        <v>2120899</v>
      </c>
      <c r="B94" s="82" t="s">
        <v>1595</v>
      </c>
      <c r="C94" s="123"/>
      <c r="D94" s="123"/>
      <c r="E94" s="91">
        <v>140</v>
      </c>
      <c r="F94" s="131"/>
      <c r="G94" s="131"/>
      <c r="L94" s="117"/>
    </row>
    <row r="95" s="54" customFormat="1" ht="20" customHeight="1" spans="1:12">
      <c r="A95" s="81">
        <v>21210</v>
      </c>
      <c r="B95" s="97" t="s">
        <v>1596</v>
      </c>
      <c r="C95" s="123"/>
      <c r="D95" s="123"/>
      <c r="E95" s="91"/>
      <c r="F95" s="131"/>
      <c r="G95" s="131"/>
      <c r="L95" s="117"/>
    </row>
    <row r="96" s="54" customFormat="1" ht="20" customHeight="1" spans="1:12">
      <c r="A96" s="81">
        <v>2121001</v>
      </c>
      <c r="B96" s="82" t="s">
        <v>1581</v>
      </c>
      <c r="C96" s="123"/>
      <c r="D96" s="123"/>
      <c r="E96" s="91"/>
      <c r="F96" s="131"/>
      <c r="G96" s="131"/>
      <c r="L96" s="117"/>
    </row>
    <row r="97" s="54" customFormat="1" ht="20" customHeight="1" spans="1:12">
      <c r="A97" s="81">
        <v>2121002</v>
      </c>
      <c r="B97" s="82" t="s">
        <v>1582</v>
      </c>
      <c r="C97" s="123"/>
      <c r="D97" s="123"/>
      <c r="E97" s="91"/>
      <c r="F97" s="131"/>
      <c r="G97" s="131"/>
      <c r="L97" s="117"/>
    </row>
    <row r="98" s="54" customFormat="1" ht="20" customHeight="1" spans="1:12">
      <c r="A98" s="81">
        <v>2121099</v>
      </c>
      <c r="B98" s="82" t="s">
        <v>1597</v>
      </c>
      <c r="C98" s="123"/>
      <c r="D98" s="123"/>
      <c r="E98" s="91"/>
      <c r="F98" s="131"/>
      <c r="G98" s="131"/>
      <c r="L98" s="117"/>
    </row>
    <row r="99" s="54" customFormat="1" ht="20" customHeight="1" spans="1:12">
      <c r="A99" s="81">
        <v>21211</v>
      </c>
      <c r="B99" s="97" t="s">
        <v>1598</v>
      </c>
      <c r="C99" s="123"/>
      <c r="D99" s="123"/>
      <c r="E99" s="91"/>
      <c r="F99" s="131"/>
      <c r="G99" s="131"/>
      <c r="L99" s="117"/>
    </row>
    <row r="100" s="54" customFormat="1" ht="20" customHeight="1" spans="1:12">
      <c r="A100" s="81">
        <v>21213</v>
      </c>
      <c r="B100" s="97" t="s">
        <v>1599</v>
      </c>
      <c r="C100" s="123"/>
      <c r="D100" s="123"/>
      <c r="E100" s="91"/>
      <c r="F100" s="131"/>
      <c r="G100" s="131"/>
      <c r="L100" s="117"/>
    </row>
    <row r="101" s="54" customFormat="1" ht="20" customHeight="1" spans="1:12">
      <c r="A101" s="81">
        <v>2121301</v>
      </c>
      <c r="B101" s="82" t="s">
        <v>1600</v>
      </c>
      <c r="C101" s="123"/>
      <c r="D101" s="123"/>
      <c r="E101" s="91"/>
      <c r="F101" s="131"/>
      <c r="G101" s="131"/>
      <c r="L101" s="117"/>
    </row>
    <row r="102" s="54" customFormat="1" ht="20" customHeight="1" spans="1:12">
      <c r="A102" s="81">
        <v>2121302</v>
      </c>
      <c r="B102" s="82" t="s">
        <v>1601</v>
      </c>
      <c r="C102" s="123"/>
      <c r="D102" s="123"/>
      <c r="E102" s="91"/>
      <c r="F102" s="131"/>
      <c r="G102" s="131"/>
      <c r="L102" s="117"/>
    </row>
    <row r="103" s="54" customFormat="1" ht="20" customHeight="1" spans="1:12">
      <c r="A103" s="81">
        <v>2121303</v>
      </c>
      <c r="B103" s="82" t="s">
        <v>1602</v>
      </c>
      <c r="C103" s="123"/>
      <c r="D103" s="123"/>
      <c r="E103" s="91"/>
      <c r="F103" s="131"/>
      <c r="G103" s="131"/>
      <c r="L103" s="117"/>
    </row>
    <row r="104" s="54" customFormat="1" ht="20" customHeight="1" spans="1:12">
      <c r="A104" s="81">
        <v>2121304</v>
      </c>
      <c r="B104" s="82" t="s">
        <v>1603</v>
      </c>
      <c r="C104" s="123"/>
      <c r="D104" s="123"/>
      <c r="E104" s="91"/>
      <c r="F104" s="131"/>
      <c r="G104" s="131"/>
      <c r="L104" s="117"/>
    </row>
    <row r="105" s="54" customFormat="1" ht="20" customHeight="1" spans="1:12">
      <c r="A105" s="81">
        <v>2121399</v>
      </c>
      <c r="B105" s="82" t="s">
        <v>1604</v>
      </c>
      <c r="C105" s="123"/>
      <c r="D105" s="123"/>
      <c r="E105" s="91"/>
      <c r="F105" s="131"/>
      <c r="G105" s="131"/>
      <c r="L105" s="117"/>
    </row>
    <row r="106" s="54" customFormat="1" ht="20" customHeight="1" spans="1:12">
      <c r="A106" s="81">
        <v>21214</v>
      </c>
      <c r="B106" s="97" t="s">
        <v>1605</v>
      </c>
      <c r="C106" s="123"/>
      <c r="D106" s="123"/>
      <c r="E106" s="91"/>
      <c r="F106" s="131"/>
      <c r="G106" s="131"/>
      <c r="L106" s="117"/>
    </row>
    <row r="107" s="54" customFormat="1" ht="20" customHeight="1" spans="1:12">
      <c r="A107" s="81">
        <v>2121401</v>
      </c>
      <c r="B107" s="82" t="s">
        <v>1606</v>
      </c>
      <c r="C107" s="123"/>
      <c r="D107" s="123"/>
      <c r="E107" s="91"/>
      <c r="F107" s="131"/>
      <c r="G107" s="131"/>
      <c r="L107" s="117"/>
    </row>
    <row r="108" s="54" customFormat="1" ht="20" customHeight="1" spans="1:12">
      <c r="A108" s="81">
        <v>2121402</v>
      </c>
      <c r="B108" s="82" t="s">
        <v>1607</v>
      </c>
      <c r="C108" s="123"/>
      <c r="D108" s="123"/>
      <c r="E108" s="91"/>
      <c r="F108" s="131"/>
      <c r="G108" s="131"/>
      <c r="L108" s="117"/>
    </row>
    <row r="109" s="54" customFormat="1" ht="20" customHeight="1" spans="1:12">
      <c r="A109" s="81">
        <v>2121499</v>
      </c>
      <c r="B109" s="82" t="s">
        <v>1608</v>
      </c>
      <c r="C109" s="123"/>
      <c r="D109" s="123"/>
      <c r="E109" s="91"/>
      <c r="F109" s="131"/>
      <c r="G109" s="131"/>
      <c r="L109" s="117"/>
    </row>
    <row r="110" s="54" customFormat="1" ht="20" customHeight="1" spans="1:12">
      <c r="A110" s="81">
        <v>21215</v>
      </c>
      <c r="B110" s="97" t="s">
        <v>1609</v>
      </c>
      <c r="C110" s="123"/>
      <c r="D110" s="123"/>
      <c r="E110" s="91"/>
      <c r="F110" s="131"/>
      <c r="G110" s="131"/>
      <c r="L110" s="117"/>
    </row>
    <row r="111" s="54" customFormat="1" ht="20" customHeight="1" spans="1:12">
      <c r="A111" s="81">
        <v>2121501</v>
      </c>
      <c r="B111" s="82" t="s">
        <v>1610</v>
      </c>
      <c r="C111" s="123"/>
      <c r="D111" s="123"/>
      <c r="E111" s="91"/>
      <c r="F111" s="131"/>
      <c r="G111" s="131"/>
      <c r="L111" s="117"/>
    </row>
    <row r="112" s="54" customFormat="1" ht="20" customHeight="1" spans="1:12">
      <c r="A112" s="81">
        <v>2121502</v>
      </c>
      <c r="B112" s="82" t="s">
        <v>1611</v>
      </c>
      <c r="C112" s="123"/>
      <c r="D112" s="123"/>
      <c r="E112" s="91"/>
      <c r="F112" s="131"/>
      <c r="G112" s="131"/>
      <c r="L112" s="117"/>
    </row>
    <row r="113" s="54" customFormat="1" ht="20" customHeight="1" spans="1:12">
      <c r="A113" s="81">
        <v>2121599</v>
      </c>
      <c r="B113" s="82" t="s">
        <v>1612</v>
      </c>
      <c r="C113" s="123"/>
      <c r="D113" s="123"/>
      <c r="E113" s="91"/>
      <c r="F113" s="131"/>
      <c r="G113" s="131"/>
      <c r="L113" s="117"/>
    </row>
    <row r="114" s="54" customFormat="1" ht="20" customHeight="1" spans="1:12">
      <c r="A114" s="81">
        <v>21216</v>
      </c>
      <c r="B114" s="97" t="s">
        <v>1613</v>
      </c>
      <c r="C114" s="123"/>
      <c r="D114" s="123"/>
      <c r="E114" s="91"/>
      <c r="F114" s="131"/>
      <c r="G114" s="131"/>
      <c r="L114" s="117"/>
    </row>
    <row r="115" s="54" customFormat="1" ht="20" customHeight="1" spans="1:12">
      <c r="A115" s="81">
        <v>2121601</v>
      </c>
      <c r="B115" s="82" t="s">
        <v>1610</v>
      </c>
      <c r="C115" s="123"/>
      <c r="D115" s="123"/>
      <c r="E115" s="91"/>
      <c r="F115" s="131"/>
      <c r="G115" s="131"/>
      <c r="L115" s="117"/>
    </row>
    <row r="116" s="54" customFormat="1" ht="20" customHeight="1" spans="1:12">
      <c r="A116" s="81">
        <v>2121602</v>
      </c>
      <c r="B116" s="82" t="s">
        <v>1611</v>
      </c>
      <c r="C116" s="123"/>
      <c r="D116" s="123"/>
      <c r="E116" s="91"/>
      <c r="F116" s="131"/>
      <c r="G116" s="131"/>
      <c r="L116" s="117"/>
    </row>
    <row r="117" s="54" customFormat="1" ht="20" customHeight="1" spans="1:12">
      <c r="A117" s="81">
        <v>2121699</v>
      </c>
      <c r="B117" s="82" t="s">
        <v>1614</v>
      </c>
      <c r="C117" s="123"/>
      <c r="D117" s="123"/>
      <c r="E117" s="91"/>
      <c r="F117" s="131"/>
      <c r="G117" s="131"/>
      <c r="L117" s="117"/>
    </row>
    <row r="118" s="54" customFormat="1" ht="20" customHeight="1" spans="1:12">
      <c r="A118" s="81">
        <v>21217</v>
      </c>
      <c r="B118" s="97" t="s">
        <v>1615</v>
      </c>
      <c r="C118" s="123"/>
      <c r="D118" s="123"/>
      <c r="E118" s="91"/>
      <c r="F118" s="131"/>
      <c r="G118" s="131"/>
      <c r="L118" s="117"/>
    </row>
    <row r="119" s="54" customFormat="1" ht="20" customHeight="1" spans="1:12">
      <c r="A119" s="81">
        <v>2121701</v>
      </c>
      <c r="B119" s="82" t="s">
        <v>1616</v>
      </c>
      <c r="C119" s="123"/>
      <c r="D119" s="123"/>
      <c r="E119" s="91"/>
      <c r="F119" s="131"/>
      <c r="G119" s="131"/>
      <c r="L119" s="117"/>
    </row>
    <row r="120" s="54" customFormat="1" ht="20" customHeight="1" spans="1:12">
      <c r="A120" s="81">
        <v>2121702</v>
      </c>
      <c r="B120" s="82" t="s">
        <v>1617</v>
      </c>
      <c r="C120" s="123"/>
      <c r="D120" s="123"/>
      <c r="E120" s="91"/>
      <c r="F120" s="131"/>
      <c r="G120" s="131"/>
      <c r="L120" s="117"/>
    </row>
    <row r="121" s="54" customFormat="1" ht="20" customHeight="1" spans="1:12">
      <c r="A121" s="81">
        <v>2121703</v>
      </c>
      <c r="B121" s="82" t="s">
        <v>1618</v>
      </c>
      <c r="C121" s="123"/>
      <c r="D121" s="123"/>
      <c r="E121" s="91"/>
      <c r="F121" s="131"/>
      <c r="G121" s="131"/>
      <c r="L121" s="117"/>
    </row>
    <row r="122" s="54" customFormat="1" ht="20" customHeight="1" spans="1:12">
      <c r="A122" s="81">
        <v>2121704</v>
      </c>
      <c r="B122" s="82" t="s">
        <v>1619</v>
      </c>
      <c r="C122" s="123"/>
      <c r="D122" s="123"/>
      <c r="E122" s="91"/>
      <c r="F122" s="131"/>
      <c r="G122" s="131"/>
      <c r="L122" s="117"/>
    </row>
    <row r="123" s="54" customFormat="1" ht="20" customHeight="1" spans="1:12">
      <c r="A123" s="81">
        <v>2121799</v>
      </c>
      <c r="B123" s="82" t="s">
        <v>1620</v>
      </c>
      <c r="C123" s="123"/>
      <c r="D123" s="123"/>
      <c r="E123" s="91"/>
      <c r="F123" s="131"/>
      <c r="G123" s="131"/>
      <c r="L123" s="117"/>
    </row>
    <row r="124" s="54" customFormat="1" ht="20" customHeight="1" spans="1:12">
      <c r="A124" s="81">
        <v>21218</v>
      </c>
      <c r="B124" s="97" t="s">
        <v>1621</v>
      </c>
      <c r="C124" s="123"/>
      <c r="D124" s="123"/>
      <c r="E124" s="91"/>
      <c r="F124" s="131"/>
      <c r="G124" s="131"/>
      <c r="L124" s="117"/>
    </row>
    <row r="125" s="54" customFormat="1" ht="20" customHeight="1" spans="1:12">
      <c r="A125" s="81">
        <v>2121801</v>
      </c>
      <c r="B125" s="82" t="s">
        <v>1622</v>
      </c>
      <c r="C125" s="123"/>
      <c r="D125" s="123"/>
      <c r="E125" s="91"/>
      <c r="F125" s="131"/>
      <c r="G125" s="131"/>
      <c r="L125" s="117"/>
    </row>
    <row r="126" s="54" customFormat="1" ht="20" customHeight="1" spans="1:12">
      <c r="A126" s="81">
        <v>2121899</v>
      </c>
      <c r="B126" s="82" t="s">
        <v>1623</v>
      </c>
      <c r="C126" s="123"/>
      <c r="D126" s="123"/>
      <c r="E126" s="91"/>
      <c r="F126" s="131"/>
      <c r="G126" s="131"/>
      <c r="L126" s="117"/>
    </row>
    <row r="127" s="54" customFormat="1" ht="20" customHeight="1" spans="1:12">
      <c r="A127" s="81">
        <v>21219</v>
      </c>
      <c r="B127" s="97" t="s">
        <v>1624</v>
      </c>
      <c r="C127" s="124"/>
      <c r="D127" s="122"/>
      <c r="E127" s="122">
        <f>SUM(E128:E135)</f>
        <v>0</v>
      </c>
      <c r="F127" s="130" t="e">
        <f>E127/D127</f>
        <v>#DIV/0!</v>
      </c>
      <c r="G127" s="130">
        <v>0</v>
      </c>
      <c r="L127" s="117"/>
    </row>
    <row r="128" s="54" customFormat="1" ht="20" customHeight="1" spans="1:12">
      <c r="A128" s="81">
        <v>2121901</v>
      </c>
      <c r="B128" s="82" t="s">
        <v>1610</v>
      </c>
      <c r="C128" s="123"/>
      <c r="D128" s="123"/>
      <c r="E128" s="91"/>
      <c r="F128" s="131"/>
      <c r="G128" s="131"/>
      <c r="L128" s="117"/>
    </row>
    <row r="129" s="54" customFormat="1" ht="20" customHeight="1" spans="1:12">
      <c r="A129" s="81">
        <v>2121902</v>
      </c>
      <c r="B129" s="82" t="s">
        <v>1611</v>
      </c>
      <c r="C129" s="123"/>
      <c r="D129" s="123"/>
      <c r="E129" s="91"/>
      <c r="F129" s="131"/>
      <c r="G129" s="131"/>
      <c r="L129" s="117"/>
    </row>
    <row r="130" s="54" customFormat="1" ht="20" customHeight="1" spans="1:12">
      <c r="A130" s="81">
        <v>2121903</v>
      </c>
      <c r="B130" s="82" t="s">
        <v>1625</v>
      </c>
      <c r="C130" s="123"/>
      <c r="D130" s="123"/>
      <c r="E130" s="91"/>
      <c r="F130" s="131"/>
      <c r="G130" s="131"/>
      <c r="L130" s="117"/>
    </row>
    <row r="131" s="54" customFormat="1" ht="20" customHeight="1" spans="1:12">
      <c r="A131" s="81">
        <v>2121904</v>
      </c>
      <c r="B131" s="82" t="s">
        <v>1626</v>
      </c>
      <c r="C131" s="123"/>
      <c r="D131" s="123"/>
      <c r="E131" s="91"/>
      <c r="F131" s="131"/>
      <c r="G131" s="131"/>
      <c r="L131" s="117"/>
    </row>
    <row r="132" s="54" customFormat="1" ht="20" customHeight="1" spans="1:12">
      <c r="A132" s="81">
        <v>2121905</v>
      </c>
      <c r="B132" s="82" t="s">
        <v>1627</v>
      </c>
      <c r="C132" s="123"/>
      <c r="D132" s="123"/>
      <c r="E132" s="91"/>
      <c r="F132" s="131"/>
      <c r="G132" s="131"/>
      <c r="L132" s="117"/>
    </row>
    <row r="133" s="54" customFormat="1" ht="20" customHeight="1" spans="1:12">
      <c r="A133" s="81">
        <v>2121906</v>
      </c>
      <c r="B133" s="82" t="s">
        <v>1628</v>
      </c>
      <c r="C133" s="123"/>
      <c r="D133" s="123"/>
      <c r="E133" s="91"/>
      <c r="F133" s="131"/>
      <c r="G133" s="131"/>
      <c r="L133" s="117"/>
    </row>
    <row r="134" s="54" customFormat="1" ht="20" customHeight="1" spans="1:12">
      <c r="A134" s="81">
        <v>2121907</v>
      </c>
      <c r="B134" s="82" t="s">
        <v>1629</v>
      </c>
      <c r="C134" s="123"/>
      <c r="D134" s="123"/>
      <c r="E134" s="91"/>
      <c r="F134" s="131"/>
      <c r="G134" s="131"/>
      <c r="L134" s="117"/>
    </row>
    <row r="135" s="54" customFormat="1" ht="20" customHeight="1" spans="1:12">
      <c r="A135" s="81">
        <v>2121999</v>
      </c>
      <c r="B135" s="82" t="s">
        <v>1630</v>
      </c>
      <c r="C135" s="123"/>
      <c r="D135" s="123"/>
      <c r="E135" s="91"/>
      <c r="F135" s="131"/>
      <c r="G135" s="131"/>
      <c r="L135" s="117"/>
    </row>
    <row r="136" s="54" customFormat="1" ht="20" customHeight="1" spans="1:12">
      <c r="A136" s="81">
        <v>21298</v>
      </c>
      <c r="B136" s="97" t="s">
        <v>1520</v>
      </c>
      <c r="C136" s="124">
        <v>9610</v>
      </c>
      <c r="D136" s="122">
        <v>25938</v>
      </c>
      <c r="E136" s="122">
        <f>SUM(E137:E138)</f>
        <v>14616</v>
      </c>
      <c r="F136" s="130">
        <f>E136/D136</f>
        <v>0.563497571131159</v>
      </c>
      <c r="G136" s="130">
        <v>2.15067686874632</v>
      </c>
      <c r="L136" s="117"/>
    </row>
    <row r="137" s="54" customFormat="1" ht="20" customHeight="1" spans="1:12">
      <c r="A137" s="81">
        <v>2129801</v>
      </c>
      <c r="B137" s="82" t="s">
        <v>1631</v>
      </c>
      <c r="C137" s="123"/>
      <c r="D137" s="123"/>
      <c r="E137" s="91">
        <v>8806</v>
      </c>
      <c r="F137" s="131"/>
      <c r="G137" s="131">
        <v>1.29576221306651</v>
      </c>
      <c r="L137" s="117"/>
    </row>
    <row r="138" s="54" customFormat="1" ht="20" customHeight="1" spans="1:12">
      <c r="A138" s="81">
        <v>2129899</v>
      </c>
      <c r="B138" s="82" t="s">
        <v>1632</v>
      </c>
      <c r="C138" s="123"/>
      <c r="D138" s="123"/>
      <c r="E138" s="91">
        <v>5810</v>
      </c>
      <c r="F138" s="131"/>
      <c r="G138" s="131"/>
      <c r="L138" s="117"/>
    </row>
    <row r="139" s="54" customFormat="1" ht="20" customHeight="1" spans="1:12">
      <c r="A139" s="81">
        <v>213</v>
      </c>
      <c r="B139" s="97" t="s">
        <v>716</v>
      </c>
      <c r="C139" s="123"/>
      <c r="D139" s="123"/>
      <c r="E139" s="91"/>
      <c r="F139" s="131"/>
      <c r="G139" s="131"/>
      <c r="L139" s="117"/>
    </row>
    <row r="140" s="54" customFormat="1" ht="20" customHeight="1" spans="1:12">
      <c r="A140" s="81">
        <v>21366</v>
      </c>
      <c r="B140" s="97" t="s">
        <v>1633</v>
      </c>
      <c r="C140" s="123"/>
      <c r="D140" s="123"/>
      <c r="E140" s="91"/>
      <c r="F140" s="131"/>
      <c r="G140" s="131"/>
      <c r="L140" s="117"/>
    </row>
    <row r="141" s="54" customFormat="1" ht="20" customHeight="1" spans="1:12">
      <c r="A141" s="81">
        <v>2136601</v>
      </c>
      <c r="B141" s="82" t="s">
        <v>1634</v>
      </c>
      <c r="C141" s="123"/>
      <c r="D141" s="123"/>
      <c r="E141" s="91"/>
      <c r="F141" s="131"/>
      <c r="G141" s="131"/>
      <c r="L141" s="117"/>
    </row>
    <row r="142" s="54" customFormat="1" ht="20" customHeight="1" spans="1:12">
      <c r="A142" s="81">
        <v>2136602</v>
      </c>
      <c r="B142" s="82" t="s">
        <v>1635</v>
      </c>
      <c r="C142" s="123"/>
      <c r="D142" s="123"/>
      <c r="E142" s="91"/>
      <c r="F142" s="131"/>
      <c r="G142" s="131"/>
      <c r="L142" s="117"/>
    </row>
    <row r="143" s="54" customFormat="1" ht="20" customHeight="1" spans="1:12">
      <c r="A143" s="81">
        <v>2136603</v>
      </c>
      <c r="B143" s="82" t="s">
        <v>1636</v>
      </c>
      <c r="C143" s="123"/>
      <c r="D143" s="123"/>
      <c r="E143" s="91"/>
      <c r="F143" s="131"/>
      <c r="G143" s="131"/>
      <c r="L143" s="117"/>
    </row>
    <row r="144" s="54" customFormat="1" ht="20" customHeight="1" spans="1:12">
      <c r="A144" s="81">
        <v>2136699</v>
      </c>
      <c r="B144" s="82" t="s">
        <v>1637</v>
      </c>
      <c r="C144" s="123"/>
      <c r="D144" s="123"/>
      <c r="E144" s="91"/>
      <c r="F144" s="131"/>
      <c r="G144" s="131"/>
      <c r="L144" s="117"/>
    </row>
    <row r="145" s="54" customFormat="1" ht="20" customHeight="1" spans="1:12">
      <c r="A145" s="81">
        <v>21367</v>
      </c>
      <c r="B145" s="97" t="s">
        <v>1638</v>
      </c>
      <c r="C145" s="123"/>
      <c r="D145" s="123"/>
      <c r="E145" s="91"/>
      <c r="F145" s="131"/>
      <c r="G145" s="131"/>
      <c r="L145" s="117"/>
    </row>
    <row r="146" s="54" customFormat="1" ht="20" customHeight="1" spans="1:12">
      <c r="A146" s="81">
        <v>2136701</v>
      </c>
      <c r="B146" s="82" t="s">
        <v>1634</v>
      </c>
      <c r="C146" s="123"/>
      <c r="D146" s="123"/>
      <c r="E146" s="91"/>
      <c r="F146" s="131"/>
      <c r="G146" s="131"/>
      <c r="L146" s="117"/>
    </row>
    <row r="147" s="54" customFormat="1" ht="20" customHeight="1" spans="1:12">
      <c r="A147" s="81">
        <v>2136702</v>
      </c>
      <c r="B147" s="82" t="s">
        <v>1635</v>
      </c>
      <c r="C147" s="123"/>
      <c r="D147" s="123"/>
      <c r="E147" s="91"/>
      <c r="F147" s="131"/>
      <c r="G147" s="131"/>
      <c r="L147" s="117"/>
    </row>
    <row r="148" s="54" customFormat="1" ht="20" customHeight="1" spans="1:12">
      <c r="A148" s="81">
        <v>2136703</v>
      </c>
      <c r="B148" s="82" t="s">
        <v>1639</v>
      </c>
      <c r="C148" s="123"/>
      <c r="D148" s="123"/>
      <c r="E148" s="91"/>
      <c r="F148" s="131"/>
      <c r="G148" s="131"/>
      <c r="L148" s="117"/>
    </row>
    <row r="149" s="54" customFormat="1" ht="20" customHeight="1" spans="1:12">
      <c r="A149" s="81">
        <v>2136799</v>
      </c>
      <c r="B149" s="82" t="s">
        <v>1640</v>
      </c>
      <c r="C149" s="123"/>
      <c r="D149" s="123"/>
      <c r="E149" s="91"/>
      <c r="F149" s="131"/>
      <c r="G149" s="131"/>
      <c r="L149" s="117"/>
    </row>
    <row r="150" s="54" customFormat="1" ht="20" customHeight="1" spans="1:12">
      <c r="A150" s="81">
        <v>21369</v>
      </c>
      <c r="B150" s="97" t="s">
        <v>1641</v>
      </c>
      <c r="C150" s="123"/>
      <c r="D150" s="123"/>
      <c r="E150" s="91"/>
      <c r="F150" s="131"/>
      <c r="G150" s="131"/>
      <c r="L150" s="117"/>
    </row>
    <row r="151" s="54" customFormat="1" ht="20" customHeight="1" spans="1:12">
      <c r="A151" s="81">
        <v>2136901</v>
      </c>
      <c r="B151" s="82" t="s">
        <v>779</v>
      </c>
      <c r="C151" s="123"/>
      <c r="D151" s="123"/>
      <c r="E151" s="91"/>
      <c r="F151" s="131"/>
      <c r="G151" s="131"/>
      <c r="L151" s="117"/>
    </row>
    <row r="152" s="54" customFormat="1" ht="20" customHeight="1" spans="1:12">
      <c r="A152" s="81">
        <v>2136902</v>
      </c>
      <c r="B152" s="82" t="s">
        <v>1642</v>
      </c>
      <c r="C152" s="123"/>
      <c r="D152" s="123"/>
      <c r="E152" s="91"/>
      <c r="F152" s="131"/>
      <c r="G152" s="131"/>
      <c r="L152" s="117"/>
    </row>
    <row r="153" s="54" customFormat="1" ht="20" customHeight="1" spans="1:12">
      <c r="A153" s="81">
        <v>2136903</v>
      </c>
      <c r="B153" s="82" t="s">
        <v>1643</v>
      </c>
      <c r="C153" s="123"/>
      <c r="D153" s="123"/>
      <c r="E153" s="91"/>
      <c r="F153" s="131"/>
      <c r="G153" s="131"/>
      <c r="L153" s="117"/>
    </row>
    <row r="154" s="54" customFormat="1" ht="20" customHeight="1" spans="1:12">
      <c r="A154" s="81">
        <v>2136999</v>
      </c>
      <c r="B154" s="82" t="s">
        <v>1644</v>
      </c>
      <c r="C154" s="123"/>
      <c r="D154" s="123"/>
      <c r="E154" s="91"/>
      <c r="F154" s="131"/>
      <c r="G154" s="131"/>
      <c r="L154" s="117"/>
    </row>
    <row r="155" s="54" customFormat="1" ht="20" customHeight="1" spans="1:12">
      <c r="A155" s="81">
        <v>21370</v>
      </c>
      <c r="B155" s="97" t="s">
        <v>1645</v>
      </c>
      <c r="C155" s="123"/>
      <c r="D155" s="123"/>
      <c r="E155" s="91"/>
      <c r="F155" s="131"/>
      <c r="G155" s="131"/>
      <c r="L155" s="117"/>
    </row>
    <row r="156" s="54" customFormat="1" ht="20" customHeight="1" spans="1:12">
      <c r="A156" s="81">
        <v>2137001</v>
      </c>
      <c r="B156" s="82" t="s">
        <v>1646</v>
      </c>
      <c r="C156" s="123"/>
      <c r="D156" s="123"/>
      <c r="E156" s="91"/>
      <c r="F156" s="131"/>
      <c r="G156" s="131"/>
      <c r="L156" s="117"/>
    </row>
    <row r="157" s="54" customFormat="1" ht="20" customHeight="1" spans="1:12">
      <c r="A157" s="81">
        <v>2137099</v>
      </c>
      <c r="B157" s="82" t="s">
        <v>1647</v>
      </c>
      <c r="C157" s="123"/>
      <c r="D157" s="123"/>
      <c r="E157" s="91"/>
      <c r="F157" s="131"/>
      <c r="G157" s="131"/>
      <c r="L157" s="117"/>
    </row>
    <row r="158" s="54" customFormat="1" ht="20" customHeight="1" spans="1:12">
      <c r="A158" s="81">
        <v>21371</v>
      </c>
      <c r="B158" s="97" t="s">
        <v>1648</v>
      </c>
      <c r="C158" s="123"/>
      <c r="D158" s="123"/>
      <c r="E158" s="91"/>
      <c r="F158" s="131"/>
      <c r="G158" s="131"/>
      <c r="L158" s="117"/>
    </row>
    <row r="159" s="54" customFormat="1" ht="20" customHeight="1" spans="1:12">
      <c r="A159" s="81">
        <v>2137101</v>
      </c>
      <c r="B159" s="82" t="s">
        <v>1649</v>
      </c>
      <c r="C159" s="123"/>
      <c r="D159" s="123"/>
      <c r="E159" s="91"/>
      <c r="F159" s="131"/>
      <c r="G159" s="131"/>
      <c r="L159" s="117"/>
    </row>
    <row r="160" s="54" customFormat="1" ht="20" customHeight="1" spans="1:12">
      <c r="A160" s="81">
        <v>2137102</v>
      </c>
      <c r="B160" s="82" t="s">
        <v>1650</v>
      </c>
      <c r="C160" s="123"/>
      <c r="D160" s="123"/>
      <c r="E160" s="91"/>
      <c r="F160" s="131"/>
      <c r="G160" s="131"/>
      <c r="L160" s="117"/>
    </row>
    <row r="161" s="54" customFormat="1" ht="20" customHeight="1" spans="1:12">
      <c r="A161" s="81">
        <v>2137103</v>
      </c>
      <c r="B161" s="82" t="s">
        <v>1651</v>
      </c>
      <c r="C161" s="123"/>
      <c r="D161" s="123"/>
      <c r="E161" s="91"/>
      <c r="F161" s="131"/>
      <c r="G161" s="131"/>
      <c r="L161" s="117"/>
    </row>
    <row r="162" s="54" customFormat="1" ht="20" customHeight="1" spans="1:12">
      <c r="A162" s="81">
        <v>2137199</v>
      </c>
      <c r="B162" s="82" t="s">
        <v>1652</v>
      </c>
      <c r="C162" s="123"/>
      <c r="D162" s="123"/>
      <c r="E162" s="91"/>
      <c r="F162" s="131"/>
      <c r="G162" s="131"/>
      <c r="L162" s="117"/>
    </row>
    <row r="163" s="54" customFormat="1" ht="20" customHeight="1" spans="1:12">
      <c r="A163" s="81">
        <v>21372</v>
      </c>
      <c r="B163" s="97" t="s">
        <v>1653</v>
      </c>
      <c r="C163" s="123"/>
      <c r="D163" s="123"/>
      <c r="E163" s="91"/>
      <c r="F163" s="131"/>
      <c r="G163" s="131"/>
      <c r="L163" s="117"/>
    </row>
    <row r="164" s="54" customFormat="1" ht="20" customHeight="1" spans="1:12">
      <c r="A164" s="81">
        <v>2137201</v>
      </c>
      <c r="B164" s="82" t="s">
        <v>1654</v>
      </c>
      <c r="C164" s="123"/>
      <c r="D164" s="123"/>
      <c r="E164" s="91"/>
      <c r="F164" s="131"/>
      <c r="G164" s="131"/>
      <c r="L164" s="117"/>
    </row>
    <row r="165" s="54" customFormat="1" ht="20" customHeight="1" spans="1:12">
      <c r="A165" s="81">
        <v>2137202</v>
      </c>
      <c r="B165" s="82" t="s">
        <v>1634</v>
      </c>
      <c r="C165" s="123"/>
      <c r="D165" s="123"/>
      <c r="E165" s="91"/>
      <c r="F165" s="131"/>
      <c r="G165" s="131"/>
      <c r="L165" s="117"/>
    </row>
    <row r="166" s="54" customFormat="1" ht="20" customHeight="1" spans="1:12">
      <c r="A166" s="81">
        <v>2137299</v>
      </c>
      <c r="B166" s="82" t="s">
        <v>1655</v>
      </c>
      <c r="C166" s="123"/>
      <c r="D166" s="123"/>
      <c r="E166" s="91"/>
      <c r="F166" s="131"/>
      <c r="G166" s="131"/>
      <c r="L166" s="117"/>
    </row>
    <row r="167" s="54" customFormat="1" ht="20" customHeight="1" spans="1:12">
      <c r="A167" s="81">
        <v>21373</v>
      </c>
      <c r="B167" s="97" t="s">
        <v>1656</v>
      </c>
      <c r="C167" s="123"/>
      <c r="D167" s="123"/>
      <c r="E167" s="91"/>
      <c r="F167" s="131"/>
      <c r="G167" s="131"/>
      <c r="L167" s="117"/>
    </row>
    <row r="168" s="54" customFormat="1" ht="20" customHeight="1" spans="1:12">
      <c r="A168" s="81">
        <v>2137301</v>
      </c>
      <c r="B168" s="82" t="s">
        <v>1654</v>
      </c>
      <c r="C168" s="123"/>
      <c r="D168" s="123"/>
      <c r="E168" s="91"/>
      <c r="F168" s="131"/>
      <c r="G168" s="131"/>
      <c r="L168" s="117"/>
    </row>
    <row r="169" s="54" customFormat="1" ht="20" customHeight="1" spans="1:12">
      <c r="A169" s="81">
        <v>2137302</v>
      </c>
      <c r="B169" s="82" t="s">
        <v>1634</v>
      </c>
      <c r="C169" s="123"/>
      <c r="D169" s="123"/>
      <c r="E169" s="91"/>
      <c r="F169" s="131"/>
      <c r="G169" s="131"/>
      <c r="L169" s="117"/>
    </row>
    <row r="170" s="54" customFormat="1" ht="20" customHeight="1" spans="1:12">
      <c r="A170" s="81">
        <v>2137399</v>
      </c>
      <c r="B170" s="82" t="s">
        <v>1657</v>
      </c>
      <c r="C170" s="123"/>
      <c r="D170" s="123"/>
      <c r="E170" s="91"/>
      <c r="F170" s="131"/>
      <c r="G170" s="131"/>
      <c r="L170" s="117"/>
    </row>
    <row r="171" s="54" customFormat="1" ht="20" customHeight="1" spans="1:12">
      <c r="A171" s="81">
        <v>21374</v>
      </c>
      <c r="B171" s="97" t="s">
        <v>1658</v>
      </c>
      <c r="C171" s="123"/>
      <c r="D171" s="123"/>
      <c r="E171" s="91"/>
      <c r="F171" s="131"/>
      <c r="G171" s="131"/>
      <c r="L171" s="117"/>
    </row>
    <row r="172" s="54" customFormat="1" ht="20" customHeight="1" spans="1:12">
      <c r="A172" s="81">
        <v>2137401</v>
      </c>
      <c r="B172" s="82" t="s">
        <v>1634</v>
      </c>
      <c r="C172" s="123"/>
      <c r="D172" s="123"/>
      <c r="E172" s="91"/>
      <c r="F172" s="131"/>
      <c r="G172" s="131"/>
      <c r="L172" s="117"/>
    </row>
    <row r="173" s="54" customFormat="1" ht="20" customHeight="1" spans="1:12">
      <c r="A173" s="81">
        <v>2137499</v>
      </c>
      <c r="B173" s="82" t="s">
        <v>1659</v>
      </c>
      <c r="C173" s="123"/>
      <c r="D173" s="123"/>
      <c r="E173" s="91"/>
      <c r="F173" s="131"/>
      <c r="G173" s="131"/>
      <c r="L173" s="117"/>
    </row>
    <row r="174" s="54" customFormat="1" ht="20" customHeight="1" spans="1:12">
      <c r="A174" s="81">
        <v>21398</v>
      </c>
      <c r="B174" s="97" t="s">
        <v>1520</v>
      </c>
      <c r="C174" s="123"/>
      <c r="D174" s="123"/>
      <c r="E174" s="91"/>
      <c r="F174" s="131"/>
      <c r="G174" s="131"/>
      <c r="L174" s="117"/>
    </row>
    <row r="175" s="54" customFormat="1" ht="20" customHeight="1" spans="1:12">
      <c r="A175" s="81">
        <v>2139801</v>
      </c>
      <c r="B175" s="82" t="s">
        <v>1660</v>
      </c>
      <c r="C175" s="123"/>
      <c r="D175" s="123"/>
      <c r="E175" s="91"/>
      <c r="F175" s="131"/>
      <c r="G175" s="131"/>
      <c r="L175" s="117"/>
    </row>
    <row r="176" s="54" customFormat="1" ht="20" customHeight="1" spans="1:12">
      <c r="A176" s="81">
        <v>2139802</v>
      </c>
      <c r="B176" s="82" t="s">
        <v>1661</v>
      </c>
      <c r="C176" s="123"/>
      <c r="D176" s="123"/>
      <c r="E176" s="91"/>
      <c r="F176" s="131"/>
      <c r="G176" s="131"/>
      <c r="L176" s="117"/>
    </row>
    <row r="177" s="54" customFormat="1" ht="20" customHeight="1" spans="1:12">
      <c r="A177" s="81">
        <v>2139899</v>
      </c>
      <c r="B177" s="82" t="s">
        <v>1662</v>
      </c>
      <c r="C177" s="123"/>
      <c r="D177" s="123"/>
      <c r="E177" s="91"/>
      <c r="F177" s="131"/>
      <c r="G177" s="131"/>
      <c r="L177" s="117"/>
    </row>
    <row r="178" s="54" customFormat="1" ht="20" customHeight="1" spans="1:12">
      <c r="A178" s="81">
        <v>214</v>
      </c>
      <c r="B178" s="97" t="s">
        <v>807</v>
      </c>
      <c r="C178" s="123"/>
      <c r="D178" s="123"/>
      <c r="E178" s="91"/>
      <c r="F178" s="131"/>
      <c r="G178" s="131"/>
      <c r="L178" s="117"/>
    </row>
    <row r="179" s="54" customFormat="1" ht="20" customHeight="1" spans="1:12">
      <c r="A179" s="81">
        <v>21460</v>
      </c>
      <c r="B179" s="97" t="s">
        <v>1663</v>
      </c>
      <c r="C179" s="123"/>
      <c r="D179" s="123"/>
      <c r="E179" s="91"/>
      <c r="F179" s="131"/>
      <c r="G179" s="131"/>
      <c r="L179" s="117"/>
    </row>
    <row r="180" s="54" customFormat="1" ht="20" customHeight="1" spans="1:12">
      <c r="A180" s="81">
        <v>2146001</v>
      </c>
      <c r="B180" s="82" t="s">
        <v>809</v>
      </c>
      <c r="C180" s="123"/>
      <c r="D180" s="123"/>
      <c r="E180" s="91"/>
      <c r="F180" s="131"/>
      <c r="G180" s="131"/>
      <c r="L180" s="117"/>
    </row>
    <row r="181" s="54" customFormat="1" ht="20" customHeight="1" spans="1:12">
      <c r="A181" s="81">
        <v>2146002</v>
      </c>
      <c r="B181" s="82" t="s">
        <v>810</v>
      </c>
      <c r="C181" s="123"/>
      <c r="D181" s="123"/>
      <c r="E181" s="91"/>
      <c r="F181" s="131"/>
      <c r="G181" s="131"/>
      <c r="L181" s="117"/>
    </row>
    <row r="182" s="54" customFormat="1" ht="20" customHeight="1" spans="1:12">
      <c r="A182" s="81">
        <v>2146003</v>
      </c>
      <c r="B182" s="82" t="s">
        <v>1664</v>
      </c>
      <c r="C182" s="123"/>
      <c r="D182" s="123"/>
      <c r="E182" s="91"/>
      <c r="F182" s="131"/>
      <c r="G182" s="131"/>
      <c r="L182" s="117"/>
    </row>
    <row r="183" s="54" customFormat="1" ht="20" customHeight="1" spans="1:12">
      <c r="A183" s="81">
        <v>2146099</v>
      </c>
      <c r="B183" s="82" t="s">
        <v>1665</v>
      </c>
      <c r="C183" s="123"/>
      <c r="D183" s="123"/>
      <c r="E183" s="91"/>
      <c r="F183" s="131"/>
      <c r="G183" s="131"/>
      <c r="L183" s="117"/>
    </row>
    <row r="184" s="54" customFormat="1" ht="20" customHeight="1" spans="1:12">
      <c r="A184" s="81">
        <v>21462</v>
      </c>
      <c r="B184" s="97" t="s">
        <v>1666</v>
      </c>
      <c r="C184" s="123"/>
      <c r="D184" s="123"/>
      <c r="E184" s="91"/>
      <c r="F184" s="131"/>
      <c r="G184" s="131"/>
      <c r="L184" s="117"/>
    </row>
    <row r="185" s="54" customFormat="1" ht="20" customHeight="1" spans="1:12">
      <c r="A185" s="81">
        <v>2146201</v>
      </c>
      <c r="B185" s="82" t="s">
        <v>1664</v>
      </c>
      <c r="C185" s="123"/>
      <c r="D185" s="123"/>
      <c r="E185" s="91"/>
      <c r="F185" s="131"/>
      <c r="G185" s="131"/>
      <c r="L185" s="117"/>
    </row>
    <row r="186" s="54" customFormat="1" ht="20" customHeight="1" spans="1:12">
      <c r="A186" s="81">
        <v>2146202</v>
      </c>
      <c r="B186" s="82" t="s">
        <v>1667</v>
      </c>
      <c r="C186" s="123"/>
      <c r="D186" s="123"/>
      <c r="E186" s="91"/>
      <c r="F186" s="131"/>
      <c r="G186" s="131"/>
      <c r="L186" s="117"/>
    </row>
    <row r="187" s="54" customFormat="1" ht="20" customHeight="1" spans="1:12">
      <c r="A187" s="81">
        <v>2146203</v>
      </c>
      <c r="B187" s="82" t="s">
        <v>1668</v>
      </c>
      <c r="C187" s="123"/>
      <c r="D187" s="123"/>
      <c r="E187" s="91"/>
      <c r="F187" s="131"/>
      <c r="G187" s="131"/>
      <c r="L187" s="117"/>
    </row>
    <row r="188" s="54" customFormat="1" ht="20" customHeight="1" spans="1:12">
      <c r="A188" s="81">
        <v>2146299</v>
      </c>
      <c r="B188" s="82" t="s">
        <v>1669</v>
      </c>
      <c r="C188" s="123"/>
      <c r="D188" s="123"/>
      <c r="E188" s="91"/>
      <c r="F188" s="131"/>
      <c r="G188" s="131"/>
      <c r="L188" s="117"/>
    </row>
    <row r="189" s="54" customFormat="1" ht="20" customHeight="1" spans="1:12">
      <c r="A189" s="81">
        <v>21464</v>
      </c>
      <c r="B189" s="97" t="s">
        <v>1670</v>
      </c>
      <c r="C189" s="123"/>
      <c r="D189" s="123"/>
      <c r="E189" s="91"/>
      <c r="F189" s="131"/>
      <c r="G189" s="131"/>
      <c r="L189" s="117"/>
    </row>
    <row r="190" s="54" customFormat="1" ht="20" customHeight="1" spans="1:12">
      <c r="A190" s="81">
        <v>2146401</v>
      </c>
      <c r="B190" s="82" t="s">
        <v>1671</v>
      </c>
      <c r="C190" s="123"/>
      <c r="D190" s="123"/>
      <c r="E190" s="91"/>
      <c r="F190" s="131"/>
      <c r="G190" s="131"/>
      <c r="L190" s="117"/>
    </row>
    <row r="191" s="54" customFormat="1" ht="20" customHeight="1" spans="1:12">
      <c r="A191" s="81">
        <v>2146402</v>
      </c>
      <c r="B191" s="82" t="s">
        <v>1672</v>
      </c>
      <c r="C191" s="123"/>
      <c r="D191" s="123"/>
      <c r="E191" s="91"/>
      <c r="F191" s="131"/>
      <c r="G191" s="131"/>
      <c r="L191" s="117"/>
    </row>
    <row r="192" s="54" customFormat="1" ht="20" customHeight="1" spans="1:12">
      <c r="A192" s="81">
        <v>2146403</v>
      </c>
      <c r="B192" s="82" t="s">
        <v>1673</v>
      </c>
      <c r="C192" s="123"/>
      <c r="D192" s="123"/>
      <c r="E192" s="91"/>
      <c r="F192" s="131"/>
      <c r="G192" s="131"/>
      <c r="L192" s="117"/>
    </row>
    <row r="193" s="54" customFormat="1" ht="20" customHeight="1" spans="1:12">
      <c r="A193" s="81">
        <v>2146404</v>
      </c>
      <c r="B193" s="82" t="s">
        <v>1674</v>
      </c>
      <c r="C193" s="123"/>
      <c r="D193" s="123"/>
      <c r="E193" s="91"/>
      <c r="F193" s="131"/>
      <c r="G193" s="131"/>
      <c r="L193" s="117"/>
    </row>
    <row r="194" s="54" customFormat="1" ht="20" customHeight="1" spans="1:12">
      <c r="A194" s="81">
        <v>2146405</v>
      </c>
      <c r="B194" s="82" t="s">
        <v>1675</v>
      </c>
      <c r="C194" s="123"/>
      <c r="D194" s="123"/>
      <c r="E194" s="91"/>
      <c r="F194" s="131"/>
      <c r="G194" s="131"/>
      <c r="L194" s="117"/>
    </row>
    <row r="195" s="54" customFormat="1" ht="20" customHeight="1" spans="1:12">
      <c r="A195" s="81">
        <v>2146406</v>
      </c>
      <c r="B195" s="82" t="s">
        <v>1676</v>
      </c>
      <c r="C195" s="123"/>
      <c r="D195" s="123"/>
      <c r="E195" s="91"/>
      <c r="F195" s="131"/>
      <c r="G195" s="131"/>
      <c r="L195" s="117"/>
    </row>
    <row r="196" s="54" customFormat="1" ht="20" customHeight="1" spans="1:12">
      <c r="A196" s="81">
        <v>2146407</v>
      </c>
      <c r="B196" s="82" t="s">
        <v>1677</v>
      </c>
      <c r="C196" s="123"/>
      <c r="D196" s="123"/>
      <c r="E196" s="91"/>
      <c r="F196" s="131"/>
      <c r="G196" s="131"/>
      <c r="L196" s="117"/>
    </row>
    <row r="197" s="54" customFormat="1" ht="20" customHeight="1" spans="1:12">
      <c r="A197" s="81">
        <v>2146499</v>
      </c>
      <c r="B197" s="82" t="s">
        <v>1678</v>
      </c>
      <c r="C197" s="123"/>
      <c r="D197" s="123"/>
      <c r="E197" s="91"/>
      <c r="F197" s="131"/>
      <c r="G197" s="131"/>
      <c r="L197" s="117"/>
    </row>
    <row r="198" s="54" customFormat="1" ht="20" customHeight="1" spans="1:12">
      <c r="A198" s="81">
        <v>21468</v>
      </c>
      <c r="B198" s="97" t="s">
        <v>1679</v>
      </c>
      <c r="C198" s="123"/>
      <c r="D198" s="123"/>
      <c r="E198" s="91"/>
      <c r="F198" s="131"/>
      <c r="G198" s="131"/>
      <c r="L198" s="117"/>
    </row>
    <row r="199" s="54" customFormat="1" ht="20" customHeight="1" spans="1:12">
      <c r="A199" s="81">
        <v>2146801</v>
      </c>
      <c r="B199" s="82" t="s">
        <v>1680</v>
      </c>
      <c r="C199" s="123"/>
      <c r="D199" s="123"/>
      <c r="E199" s="91"/>
      <c r="F199" s="131"/>
      <c r="G199" s="131"/>
      <c r="L199" s="117"/>
    </row>
    <row r="200" s="54" customFormat="1" ht="20" customHeight="1" spans="1:12">
      <c r="A200" s="81">
        <v>2146802</v>
      </c>
      <c r="B200" s="82" t="s">
        <v>1681</v>
      </c>
      <c r="C200" s="123"/>
      <c r="D200" s="123"/>
      <c r="E200" s="91"/>
      <c r="F200" s="131"/>
      <c r="G200" s="131"/>
      <c r="L200" s="117"/>
    </row>
    <row r="201" s="54" customFormat="1" ht="20" customHeight="1" spans="1:12">
      <c r="A201" s="81">
        <v>2146803</v>
      </c>
      <c r="B201" s="82" t="s">
        <v>1682</v>
      </c>
      <c r="C201" s="123"/>
      <c r="D201" s="123"/>
      <c r="E201" s="91"/>
      <c r="F201" s="131"/>
      <c r="G201" s="131"/>
      <c r="L201" s="117"/>
    </row>
    <row r="202" s="54" customFormat="1" ht="20" customHeight="1" spans="1:12">
      <c r="A202" s="81">
        <v>2146804</v>
      </c>
      <c r="B202" s="82" t="s">
        <v>1683</v>
      </c>
      <c r="C202" s="123"/>
      <c r="D202" s="123"/>
      <c r="E202" s="91"/>
      <c r="F202" s="131"/>
      <c r="G202" s="131"/>
      <c r="L202" s="117"/>
    </row>
    <row r="203" s="54" customFormat="1" ht="20" customHeight="1" spans="1:12">
      <c r="A203" s="81">
        <v>2146805</v>
      </c>
      <c r="B203" s="82" t="s">
        <v>1684</v>
      </c>
      <c r="C203" s="123"/>
      <c r="D203" s="123"/>
      <c r="E203" s="91"/>
      <c r="F203" s="131"/>
      <c r="G203" s="131"/>
      <c r="L203" s="117"/>
    </row>
    <row r="204" s="54" customFormat="1" ht="20" customHeight="1" spans="1:12">
      <c r="A204" s="81">
        <v>2146899</v>
      </c>
      <c r="B204" s="82" t="s">
        <v>1685</v>
      </c>
      <c r="C204" s="123"/>
      <c r="D204" s="123"/>
      <c r="E204" s="91"/>
      <c r="F204" s="131"/>
      <c r="G204" s="131"/>
      <c r="L204" s="117"/>
    </row>
    <row r="205" s="54" customFormat="1" ht="20" customHeight="1" spans="1:12">
      <c r="A205" s="81">
        <v>21469</v>
      </c>
      <c r="B205" s="97" t="s">
        <v>1686</v>
      </c>
      <c r="C205" s="123"/>
      <c r="D205" s="123"/>
      <c r="E205" s="91"/>
      <c r="F205" s="131"/>
      <c r="G205" s="131"/>
      <c r="L205" s="117"/>
    </row>
    <row r="206" s="54" customFormat="1" ht="20" customHeight="1" spans="1:12">
      <c r="A206" s="81">
        <v>2146901</v>
      </c>
      <c r="B206" s="82" t="s">
        <v>1687</v>
      </c>
      <c r="C206" s="123"/>
      <c r="D206" s="123"/>
      <c r="E206" s="91"/>
      <c r="F206" s="131"/>
      <c r="G206" s="131"/>
      <c r="L206" s="117"/>
    </row>
    <row r="207" s="54" customFormat="1" ht="20" customHeight="1" spans="1:12">
      <c r="A207" s="81">
        <v>2146902</v>
      </c>
      <c r="B207" s="82" t="s">
        <v>835</v>
      </c>
      <c r="C207" s="123"/>
      <c r="D207" s="123"/>
      <c r="E207" s="91"/>
      <c r="F207" s="131"/>
      <c r="G207" s="131"/>
      <c r="L207" s="117"/>
    </row>
    <row r="208" s="54" customFormat="1" ht="20" customHeight="1" spans="1:12">
      <c r="A208" s="81">
        <v>2146903</v>
      </c>
      <c r="B208" s="82" t="s">
        <v>1688</v>
      </c>
      <c r="C208" s="123"/>
      <c r="D208" s="123"/>
      <c r="E208" s="91"/>
      <c r="F208" s="131"/>
      <c r="G208" s="131"/>
      <c r="L208" s="117"/>
    </row>
    <row r="209" s="54" customFormat="1" ht="20" customHeight="1" spans="1:12">
      <c r="A209" s="81">
        <v>2146904</v>
      </c>
      <c r="B209" s="82" t="s">
        <v>1689</v>
      </c>
      <c r="C209" s="123"/>
      <c r="D209" s="123"/>
      <c r="E209" s="91"/>
      <c r="F209" s="131"/>
      <c r="G209" s="131"/>
      <c r="L209" s="117"/>
    </row>
    <row r="210" s="54" customFormat="1" ht="20" customHeight="1" spans="1:12">
      <c r="A210" s="81">
        <v>2146906</v>
      </c>
      <c r="B210" s="82" t="s">
        <v>1690</v>
      </c>
      <c r="C210" s="123"/>
      <c r="D210" s="123"/>
      <c r="E210" s="91"/>
      <c r="F210" s="131"/>
      <c r="G210" s="131"/>
      <c r="L210" s="117"/>
    </row>
    <row r="211" s="54" customFormat="1" ht="20" customHeight="1" spans="1:12">
      <c r="A211" s="81">
        <v>2146907</v>
      </c>
      <c r="B211" s="82" t="s">
        <v>1691</v>
      </c>
      <c r="C211" s="123"/>
      <c r="D211" s="123"/>
      <c r="E211" s="91"/>
      <c r="F211" s="131"/>
      <c r="G211" s="131"/>
      <c r="L211" s="117"/>
    </row>
    <row r="212" s="54" customFormat="1" ht="20" customHeight="1" spans="1:12">
      <c r="A212" s="81">
        <v>2146908</v>
      </c>
      <c r="B212" s="82" t="s">
        <v>1692</v>
      </c>
      <c r="C212" s="123"/>
      <c r="D212" s="123"/>
      <c r="E212" s="91"/>
      <c r="F212" s="131"/>
      <c r="G212" s="131"/>
      <c r="L212" s="117"/>
    </row>
    <row r="213" s="54" customFormat="1" ht="20" customHeight="1" spans="1:12">
      <c r="A213" s="81">
        <v>2146909</v>
      </c>
      <c r="B213" s="82" t="s">
        <v>1693</v>
      </c>
      <c r="C213" s="123"/>
      <c r="D213" s="123"/>
      <c r="E213" s="91"/>
      <c r="F213" s="131"/>
      <c r="G213" s="131"/>
      <c r="L213" s="117"/>
    </row>
    <row r="214" s="54" customFormat="1" ht="20" customHeight="1" spans="1:12">
      <c r="A214" s="81">
        <v>2146999</v>
      </c>
      <c r="B214" s="82" t="s">
        <v>1694</v>
      </c>
      <c r="C214" s="123"/>
      <c r="D214" s="123"/>
      <c r="E214" s="91"/>
      <c r="F214" s="131"/>
      <c r="G214" s="131"/>
      <c r="L214" s="117"/>
    </row>
    <row r="215" s="54" customFormat="1" ht="20" customHeight="1" spans="1:12">
      <c r="A215" s="81">
        <v>21470</v>
      </c>
      <c r="B215" s="97" t="s">
        <v>1695</v>
      </c>
      <c r="C215" s="123"/>
      <c r="D215" s="123"/>
      <c r="E215" s="91"/>
      <c r="F215" s="131"/>
      <c r="G215" s="131"/>
      <c r="L215" s="117"/>
    </row>
    <row r="216" s="54" customFormat="1" ht="20" customHeight="1" spans="1:12">
      <c r="A216" s="81">
        <v>2147001</v>
      </c>
      <c r="B216" s="82" t="s">
        <v>1696</v>
      </c>
      <c r="C216" s="123"/>
      <c r="D216" s="123"/>
      <c r="E216" s="91"/>
      <c r="F216" s="131"/>
      <c r="G216" s="131"/>
      <c r="L216" s="117"/>
    </row>
    <row r="217" s="54" customFormat="1" ht="20" customHeight="1" spans="1:12">
      <c r="A217" s="81">
        <v>2147099</v>
      </c>
      <c r="B217" s="82" t="s">
        <v>1697</v>
      </c>
      <c r="C217" s="123"/>
      <c r="D217" s="123"/>
      <c r="E217" s="91"/>
      <c r="F217" s="131"/>
      <c r="G217" s="131"/>
      <c r="L217" s="117"/>
    </row>
    <row r="218" s="54" customFormat="1" ht="20" customHeight="1" spans="1:12">
      <c r="A218" s="81">
        <v>21471</v>
      </c>
      <c r="B218" s="97" t="s">
        <v>1698</v>
      </c>
      <c r="C218" s="123"/>
      <c r="D218" s="123"/>
      <c r="E218" s="91"/>
      <c r="F218" s="131"/>
      <c r="G218" s="131"/>
      <c r="L218" s="117"/>
    </row>
    <row r="219" s="54" customFormat="1" ht="20" customHeight="1" spans="1:12">
      <c r="A219" s="81">
        <v>2147101</v>
      </c>
      <c r="B219" s="82" t="s">
        <v>1696</v>
      </c>
      <c r="C219" s="123"/>
      <c r="D219" s="123"/>
      <c r="E219" s="91"/>
      <c r="F219" s="131"/>
      <c r="G219" s="131"/>
      <c r="L219" s="117"/>
    </row>
    <row r="220" s="54" customFormat="1" ht="20" customHeight="1" spans="1:12">
      <c r="A220" s="81">
        <v>2147199</v>
      </c>
      <c r="B220" s="82" t="s">
        <v>1699</v>
      </c>
      <c r="C220" s="123"/>
      <c r="D220" s="123"/>
      <c r="E220" s="91"/>
      <c r="F220" s="131"/>
      <c r="G220" s="131"/>
      <c r="L220" s="117"/>
    </row>
    <row r="221" s="54" customFormat="1" ht="20" customHeight="1" spans="1:12">
      <c r="A221" s="81">
        <v>21472</v>
      </c>
      <c r="B221" s="97" t="s">
        <v>1700</v>
      </c>
      <c r="C221" s="123"/>
      <c r="D221" s="123"/>
      <c r="E221" s="91"/>
      <c r="F221" s="131"/>
      <c r="G221" s="131"/>
      <c r="L221" s="117"/>
    </row>
    <row r="222" s="54" customFormat="1" ht="20" customHeight="1" spans="1:12">
      <c r="A222" s="81">
        <v>21498</v>
      </c>
      <c r="B222" s="97" t="s">
        <v>1520</v>
      </c>
      <c r="C222" s="123"/>
      <c r="D222" s="123"/>
      <c r="E222" s="91"/>
      <c r="F222" s="131"/>
      <c r="G222" s="131"/>
      <c r="L222" s="117"/>
    </row>
    <row r="223" s="54" customFormat="1" ht="20" customHeight="1" spans="1:12">
      <c r="A223" s="81">
        <v>2149801</v>
      </c>
      <c r="B223" s="82" t="s">
        <v>1701</v>
      </c>
      <c r="C223" s="123"/>
      <c r="D223" s="123"/>
      <c r="E223" s="91"/>
      <c r="F223" s="131"/>
      <c r="G223" s="131"/>
      <c r="L223" s="117"/>
    </row>
    <row r="224" s="54" customFormat="1" ht="20" customHeight="1" spans="1:12">
      <c r="A224" s="81">
        <v>2149802</v>
      </c>
      <c r="B224" s="82" t="s">
        <v>1702</v>
      </c>
      <c r="C224" s="123"/>
      <c r="D224" s="123"/>
      <c r="E224" s="91"/>
      <c r="F224" s="131"/>
      <c r="G224" s="131"/>
      <c r="L224" s="117"/>
    </row>
    <row r="225" s="54" customFormat="1" ht="20" customHeight="1" spans="1:12">
      <c r="A225" s="81">
        <v>2149803</v>
      </c>
      <c r="B225" s="82" t="s">
        <v>1703</v>
      </c>
      <c r="C225" s="123"/>
      <c r="D225" s="123"/>
      <c r="E225" s="91"/>
      <c r="F225" s="131"/>
      <c r="G225" s="131"/>
      <c r="L225" s="117"/>
    </row>
    <row r="226" s="54" customFormat="1" ht="20" customHeight="1" spans="1:12">
      <c r="A226" s="81">
        <v>2149804</v>
      </c>
      <c r="B226" s="82" t="s">
        <v>1704</v>
      </c>
      <c r="C226" s="123"/>
      <c r="D226" s="123"/>
      <c r="E226" s="91"/>
      <c r="F226" s="131"/>
      <c r="G226" s="131"/>
      <c r="L226" s="117"/>
    </row>
    <row r="227" s="54" customFormat="1" ht="20" customHeight="1" spans="1:12">
      <c r="A227" s="81">
        <v>2149899</v>
      </c>
      <c r="B227" s="82" t="s">
        <v>1705</v>
      </c>
      <c r="C227" s="123"/>
      <c r="D227" s="123"/>
      <c r="E227" s="91"/>
      <c r="F227" s="131"/>
      <c r="G227" s="131"/>
      <c r="L227" s="117"/>
    </row>
    <row r="228" s="54" customFormat="1" ht="20" customHeight="1" spans="1:12">
      <c r="A228" s="81">
        <v>215</v>
      </c>
      <c r="B228" s="97" t="s">
        <v>846</v>
      </c>
      <c r="C228" s="122">
        <f>C229+C233</f>
        <v>32</v>
      </c>
      <c r="D228" s="122">
        <f>D229+D233</f>
        <v>834</v>
      </c>
      <c r="E228" s="122">
        <f>E229+E233</f>
        <v>413</v>
      </c>
      <c r="F228" s="130">
        <f>E228/D228</f>
        <v>0.495203836930456</v>
      </c>
      <c r="G228" s="130">
        <v>0.184952978056426</v>
      </c>
      <c r="L228" s="117"/>
    </row>
    <row r="229" s="54" customFormat="1" ht="20" customHeight="1" spans="1:12">
      <c r="A229" s="81">
        <v>21562</v>
      </c>
      <c r="B229" s="97" t="s">
        <v>1706</v>
      </c>
      <c r="C229" s="123"/>
      <c r="D229" s="123"/>
      <c r="E229" s="91"/>
      <c r="F229" s="131"/>
      <c r="G229" s="131"/>
      <c r="L229" s="117"/>
    </row>
    <row r="230" s="54" customFormat="1" ht="20" customHeight="1" spans="1:12">
      <c r="A230" s="81">
        <v>2156201</v>
      </c>
      <c r="B230" s="82" t="s">
        <v>1707</v>
      </c>
      <c r="C230" s="123"/>
      <c r="D230" s="123"/>
      <c r="E230" s="91"/>
      <c r="F230" s="131"/>
      <c r="G230" s="131"/>
      <c r="L230" s="117"/>
    </row>
    <row r="231" s="54" customFormat="1" ht="20" customHeight="1" spans="1:12">
      <c r="A231" s="81">
        <v>2156202</v>
      </c>
      <c r="B231" s="82" t="s">
        <v>1708</v>
      </c>
      <c r="C231" s="123"/>
      <c r="D231" s="123"/>
      <c r="E231" s="91"/>
      <c r="F231" s="131"/>
      <c r="G231" s="131"/>
      <c r="L231" s="117"/>
    </row>
    <row r="232" s="54" customFormat="1" ht="20" customHeight="1" spans="1:12">
      <c r="A232" s="81">
        <v>2156299</v>
      </c>
      <c r="B232" s="82" t="s">
        <v>1709</v>
      </c>
      <c r="C232" s="123"/>
      <c r="D232" s="123"/>
      <c r="E232" s="91"/>
      <c r="F232" s="131"/>
      <c r="G232" s="131"/>
      <c r="L232" s="117"/>
    </row>
    <row r="233" s="54" customFormat="1" ht="20" customHeight="1" spans="1:12">
      <c r="A233" s="81">
        <v>21598</v>
      </c>
      <c r="B233" s="97" t="s">
        <v>1520</v>
      </c>
      <c r="C233" s="124">
        <v>32</v>
      </c>
      <c r="D233" s="122">
        <v>834</v>
      </c>
      <c r="E233" s="122">
        <f>SUM(E234:E237)</f>
        <v>413</v>
      </c>
      <c r="F233" s="130">
        <f>E233/D233</f>
        <v>0.495203836930456</v>
      </c>
      <c r="G233" s="130">
        <v>0.184952978056426</v>
      </c>
      <c r="L233" s="117"/>
    </row>
    <row r="234" s="54" customFormat="1" ht="20" customHeight="1" spans="1:12">
      <c r="A234" s="81">
        <v>2159801</v>
      </c>
      <c r="B234" s="82" t="s">
        <v>1710</v>
      </c>
      <c r="C234" s="123"/>
      <c r="D234" s="123"/>
      <c r="E234" s="91"/>
      <c r="F234" s="131"/>
      <c r="G234" s="131"/>
      <c r="L234" s="117"/>
    </row>
    <row r="235" s="54" customFormat="1" ht="20" customHeight="1" spans="1:12">
      <c r="A235" s="81">
        <v>2159802</v>
      </c>
      <c r="B235" s="82" t="s">
        <v>1711</v>
      </c>
      <c r="C235" s="123"/>
      <c r="D235" s="123"/>
      <c r="E235" s="91">
        <v>413</v>
      </c>
      <c r="F235" s="131"/>
      <c r="G235" s="131">
        <v>0.184952978056426</v>
      </c>
      <c r="L235" s="117"/>
    </row>
    <row r="236" s="54" customFormat="1" ht="20" customHeight="1" spans="1:12">
      <c r="A236" s="81">
        <v>2159803</v>
      </c>
      <c r="B236" s="82" t="s">
        <v>1712</v>
      </c>
      <c r="C236" s="123"/>
      <c r="D236" s="123"/>
      <c r="E236" s="91"/>
      <c r="F236" s="131"/>
      <c r="G236" s="131"/>
      <c r="L236" s="117"/>
    </row>
    <row r="237" s="54" customFormat="1" ht="20" customHeight="1" spans="1:12">
      <c r="A237" s="81">
        <v>2159899</v>
      </c>
      <c r="B237" s="82" t="s">
        <v>1713</v>
      </c>
      <c r="C237" s="123"/>
      <c r="D237" s="123"/>
      <c r="E237" s="91"/>
      <c r="F237" s="131"/>
      <c r="G237" s="131"/>
      <c r="L237" s="117"/>
    </row>
    <row r="238" s="54" customFormat="1" ht="20" customHeight="1" spans="1:12">
      <c r="A238" s="81">
        <v>217</v>
      </c>
      <c r="B238" s="97" t="s">
        <v>904</v>
      </c>
      <c r="C238" s="123"/>
      <c r="D238" s="123"/>
      <c r="E238" s="91"/>
      <c r="F238" s="131"/>
      <c r="G238" s="131"/>
      <c r="L238" s="117"/>
    </row>
    <row r="239" s="54" customFormat="1" ht="20" customHeight="1" spans="1:12">
      <c r="A239" s="81">
        <v>21704</v>
      </c>
      <c r="B239" s="97" t="s">
        <v>924</v>
      </c>
      <c r="C239" s="123"/>
      <c r="D239" s="123"/>
      <c r="E239" s="91"/>
      <c r="F239" s="131"/>
      <c r="G239" s="131"/>
      <c r="L239" s="117"/>
    </row>
    <row r="240" s="54" customFormat="1" ht="20" customHeight="1" spans="1:12">
      <c r="A240" s="81">
        <v>2170402</v>
      </c>
      <c r="B240" s="82" t="s">
        <v>1714</v>
      </c>
      <c r="C240" s="123"/>
      <c r="D240" s="123"/>
      <c r="E240" s="91"/>
      <c r="F240" s="131"/>
      <c r="G240" s="131"/>
      <c r="L240" s="117"/>
    </row>
    <row r="241" s="54" customFormat="1" ht="20" customHeight="1" spans="1:12">
      <c r="A241" s="81">
        <v>2170403</v>
      </c>
      <c r="B241" s="82" t="s">
        <v>1715</v>
      </c>
      <c r="C241" s="123"/>
      <c r="D241" s="123"/>
      <c r="E241" s="91"/>
      <c r="F241" s="131"/>
      <c r="G241" s="131"/>
      <c r="L241" s="117"/>
    </row>
    <row r="242" s="54" customFormat="1" ht="20" customHeight="1" spans="1:12">
      <c r="A242" s="81">
        <v>2170404</v>
      </c>
      <c r="B242" s="82" t="s">
        <v>1716</v>
      </c>
      <c r="C242" s="123"/>
      <c r="D242" s="123"/>
      <c r="E242" s="91"/>
      <c r="F242" s="131"/>
      <c r="G242" s="131"/>
      <c r="L242" s="117"/>
    </row>
    <row r="243" s="54" customFormat="1" ht="20" customHeight="1" spans="1:12">
      <c r="A243" s="81">
        <v>220</v>
      </c>
      <c r="B243" s="97" t="s">
        <v>939</v>
      </c>
      <c r="C243" s="123"/>
      <c r="D243" s="123"/>
      <c r="E243" s="91"/>
      <c r="F243" s="131"/>
      <c r="G243" s="131"/>
      <c r="L243" s="117"/>
    </row>
    <row r="244" s="54" customFormat="1" ht="20" customHeight="1" spans="1:12">
      <c r="A244" s="81">
        <v>22006</v>
      </c>
      <c r="B244" s="97" t="s">
        <v>1717</v>
      </c>
      <c r="C244" s="123"/>
      <c r="D244" s="123"/>
      <c r="E244" s="91"/>
      <c r="F244" s="131"/>
      <c r="G244" s="131"/>
      <c r="L244" s="117"/>
    </row>
    <row r="245" s="54" customFormat="1" ht="20" customHeight="1" spans="1:12">
      <c r="A245" s="81">
        <v>2200601</v>
      </c>
      <c r="B245" s="82" t="s">
        <v>1718</v>
      </c>
      <c r="C245" s="123"/>
      <c r="D245" s="123"/>
      <c r="E245" s="91"/>
      <c r="F245" s="131"/>
      <c r="G245" s="131"/>
      <c r="L245" s="117"/>
    </row>
    <row r="246" s="54" customFormat="1" ht="20" customHeight="1" spans="1:12">
      <c r="A246" s="81">
        <v>2200602</v>
      </c>
      <c r="B246" s="82" t="s">
        <v>1719</v>
      </c>
      <c r="C246" s="123"/>
      <c r="D246" s="123"/>
      <c r="E246" s="91"/>
      <c r="F246" s="131"/>
      <c r="G246" s="131"/>
      <c r="L246" s="117"/>
    </row>
    <row r="247" s="54" customFormat="1" ht="20" customHeight="1" spans="1:12">
      <c r="A247" s="81">
        <v>221</v>
      </c>
      <c r="B247" s="97" t="s">
        <v>977</v>
      </c>
      <c r="C247" s="123"/>
      <c r="D247" s="123"/>
      <c r="E247" s="91"/>
      <c r="F247" s="131"/>
      <c r="G247" s="131"/>
      <c r="L247" s="117"/>
    </row>
    <row r="248" s="54" customFormat="1" ht="20" customHeight="1" spans="1:12">
      <c r="A248" s="81">
        <v>22198</v>
      </c>
      <c r="B248" s="97" t="s">
        <v>1520</v>
      </c>
      <c r="C248" s="123"/>
      <c r="D248" s="123"/>
      <c r="E248" s="91"/>
      <c r="F248" s="131"/>
      <c r="G248" s="131"/>
      <c r="L248" s="117"/>
    </row>
    <row r="249" s="54" customFormat="1" ht="20" customHeight="1" spans="1:12">
      <c r="A249" s="81">
        <v>2219801</v>
      </c>
      <c r="B249" s="82" t="s">
        <v>1720</v>
      </c>
      <c r="C249" s="123"/>
      <c r="D249" s="123"/>
      <c r="E249" s="91"/>
      <c r="F249" s="131"/>
      <c r="G249" s="131"/>
      <c r="L249" s="117"/>
    </row>
    <row r="250" s="54" customFormat="1" ht="20" customHeight="1" spans="1:12">
      <c r="A250" s="81">
        <v>2219899</v>
      </c>
      <c r="B250" s="82" t="s">
        <v>1721</v>
      </c>
      <c r="C250" s="123"/>
      <c r="D250" s="123"/>
      <c r="E250" s="91"/>
      <c r="F250" s="131"/>
      <c r="G250" s="131"/>
      <c r="L250" s="117"/>
    </row>
    <row r="251" s="54" customFormat="1" ht="20" customHeight="1" spans="1:12">
      <c r="A251" s="81">
        <v>222</v>
      </c>
      <c r="B251" s="97" t="s">
        <v>996</v>
      </c>
      <c r="C251" s="123"/>
      <c r="D251" s="123"/>
      <c r="E251" s="91"/>
      <c r="F251" s="131"/>
      <c r="G251" s="131"/>
      <c r="L251" s="117"/>
    </row>
    <row r="252" s="54" customFormat="1" ht="20" customHeight="1" spans="1:12">
      <c r="A252" s="81">
        <v>22298</v>
      </c>
      <c r="B252" s="97" t="s">
        <v>1520</v>
      </c>
      <c r="C252" s="123"/>
      <c r="D252" s="123"/>
      <c r="E252" s="91"/>
      <c r="F252" s="131"/>
      <c r="G252" s="131"/>
      <c r="L252" s="117"/>
    </row>
    <row r="253" s="54" customFormat="1" ht="20" customHeight="1" spans="1:12">
      <c r="A253" s="81">
        <v>2229801</v>
      </c>
      <c r="B253" s="82" t="s">
        <v>1007</v>
      </c>
      <c r="C253" s="123"/>
      <c r="D253" s="123"/>
      <c r="E253" s="91"/>
      <c r="F253" s="131"/>
      <c r="G253" s="131"/>
      <c r="L253" s="117"/>
    </row>
    <row r="254" s="54" customFormat="1" ht="20" customHeight="1" spans="1:12">
      <c r="A254" s="81">
        <v>2229899</v>
      </c>
      <c r="B254" s="82" t="s">
        <v>1722</v>
      </c>
      <c r="C254" s="123"/>
      <c r="D254" s="123"/>
      <c r="E254" s="91"/>
      <c r="F254" s="131"/>
      <c r="G254" s="131"/>
      <c r="L254" s="117"/>
    </row>
    <row r="255" s="54" customFormat="1" ht="20" customHeight="1" spans="1:12">
      <c r="A255" s="81">
        <v>224</v>
      </c>
      <c r="B255" s="97" t="s">
        <v>1037</v>
      </c>
      <c r="C255" s="123"/>
      <c r="D255" s="123"/>
      <c r="E255" s="91"/>
      <c r="F255" s="131"/>
      <c r="G255" s="131"/>
      <c r="L255" s="117"/>
    </row>
    <row r="256" s="54" customFormat="1" ht="20" customHeight="1" spans="1:12">
      <c r="A256" s="81">
        <v>22498</v>
      </c>
      <c r="B256" s="97" t="s">
        <v>1723</v>
      </c>
      <c r="C256" s="123"/>
      <c r="D256" s="123"/>
      <c r="E256" s="91"/>
      <c r="F256" s="131"/>
      <c r="G256" s="131"/>
      <c r="L256" s="117"/>
    </row>
    <row r="257" s="54" customFormat="1" ht="20" customHeight="1" spans="1:12">
      <c r="A257" s="81">
        <v>2249801</v>
      </c>
      <c r="B257" s="82" t="s">
        <v>1724</v>
      </c>
      <c r="C257" s="123"/>
      <c r="D257" s="123"/>
      <c r="E257" s="91"/>
      <c r="F257" s="131"/>
      <c r="G257" s="131"/>
      <c r="L257" s="117"/>
    </row>
    <row r="258" s="54" customFormat="1" ht="20" customHeight="1" spans="1:12">
      <c r="A258" s="81">
        <v>2249802</v>
      </c>
      <c r="B258" s="82" t="s">
        <v>1725</v>
      </c>
      <c r="C258" s="123"/>
      <c r="D258" s="123"/>
      <c r="E258" s="91"/>
      <c r="F258" s="131"/>
      <c r="G258" s="131"/>
      <c r="L258" s="117"/>
    </row>
    <row r="259" s="54" customFormat="1" ht="20" customHeight="1" spans="1:12">
      <c r="A259" s="81">
        <v>2249899</v>
      </c>
      <c r="B259" s="82" t="s">
        <v>1726</v>
      </c>
      <c r="C259" s="123"/>
      <c r="D259" s="123"/>
      <c r="E259" s="91"/>
      <c r="F259" s="131"/>
      <c r="G259" s="131"/>
      <c r="L259" s="117"/>
    </row>
    <row r="260" s="54" customFormat="1" ht="20" customHeight="1" spans="1:12">
      <c r="A260" s="81">
        <v>229</v>
      </c>
      <c r="B260" s="97" t="s">
        <v>1154</v>
      </c>
      <c r="C260" s="122">
        <f>SUM(C261,C265,C274,C276,C280,C292)</f>
        <v>2114</v>
      </c>
      <c r="D260" s="122">
        <f>SUM(D261,D265,D274,D276,D280,D292)</f>
        <v>87302</v>
      </c>
      <c r="E260" s="122">
        <f>SUM(E261,E265,E274,E276,E280,E292)</f>
        <v>77379</v>
      </c>
      <c r="F260" s="130">
        <f>E260/D260</f>
        <v>0.886337082770154</v>
      </c>
      <c r="G260" s="130">
        <v>102.217965653897</v>
      </c>
      <c r="L260" s="117"/>
    </row>
    <row r="261" s="54" customFormat="1" ht="20" customHeight="1" spans="1:12">
      <c r="A261" s="81">
        <v>22904</v>
      </c>
      <c r="B261" s="97" t="s">
        <v>1727</v>
      </c>
      <c r="C261" s="123"/>
      <c r="D261" s="123">
        <v>83807</v>
      </c>
      <c r="E261" s="91">
        <f>E264+E263</f>
        <v>75011</v>
      </c>
      <c r="F261" s="131"/>
      <c r="G261" s="131"/>
      <c r="L261" s="117"/>
    </row>
    <row r="262" s="54" customFormat="1" ht="20" customHeight="1" spans="1:12">
      <c r="A262" s="81">
        <v>2290401</v>
      </c>
      <c r="B262" s="82" t="s">
        <v>1728</v>
      </c>
      <c r="C262" s="123"/>
      <c r="D262" s="123"/>
      <c r="E262" s="91"/>
      <c r="F262" s="131"/>
      <c r="G262" s="131"/>
      <c r="L262" s="117"/>
    </row>
    <row r="263" s="54" customFormat="1" ht="20" customHeight="1" spans="1:12">
      <c r="A263" s="81">
        <v>2290402</v>
      </c>
      <c r="B263" s="82" t="s">
        <v>1729</v>
      </c>
      <c r="C263" s="123"/>
      <c r="D263" s="123"/>
      <c r="E263" s="91">
        <v>62594</v>
      </c>
      <c r="F263" s="131"/>
      <c r="G263" s="131"/>
      <c r="L263" s="117"/>
    </row>
    <row r="264" s="54" customFormat="1" ht="20" customHeight="1" spans="1:12">
      <c r="A264" s="81">
        <v>2290403</v>
      </c>
      <c r="B264" s="82" t="s">
        <v>1730</v>
      </c>
      <c r="C264" s="123"/>
      <c r="D264" s="123"/>
      <c r="E264" s="91">
        <v>12417</v>
      </c>
      <c r="F264" s="131"/>
      <c r="G264" s="131"/>
      <c r="L264" s="117"/>
    </row>
    <row r="265" s="54" customFormat="1" ht="20" customHeight="1" spans="1:12">
      <c r="A265" s="81">
        <v>22908</v>
      </c>
      <c r="B265" s="97" t="s">
        <v>1731</v>
      </c>
      <c r="C265" s="123"/>
      <c r="D265" s="123"/>
      <c r="E265" s="91"/>
      <c r="F265" s="131"/>
      <c r="G265" s="131"/>
      <c r="L265" s="117"/>
    </row>
    <row r="266" s="54" customFormat="1" ht="20" customHeight="1" spans="1:12">
      <c r="A266" s="81">
        <v>2290802</v>
      </c>
      <c r="B266" s="82" t="s">
        <v>1732</v>
      </c>
      <c r="C266" s="123"/>
      <c r="D266" s="123"/>
      <c r="E266" s="91"/>
      <c r="F266" s="131"/>
      <c r="G266" s="131"/>
      <c r="L266" s="117"/>
    </row>
    <row r="267" s="54" customFormat="1" ht="20" customHeight="1" spans="1:12">
      <c r="A267" s="81">
        <v>2290803</v>
      </c>
      <c r="B267" s="82" t="s">
        <v>1733</v>
      </c>
      <c r="C267" s="123"/>
      <c r="D267" s="123"/>
      <c r="E267" s="91"/>
      <c r="F267" s="131"/>
      <c r="G267" s="131"/>
      <c r="L267" s="117"/>
    </row>
    <row r="268" ht="20" customHeight="1" spans="1:7">
      <c r="A268" s="81">
        <v>2290804</v>
      </c>
      <c r="B268" s="82" t="s">
        <v>1734</v>
      </c>
      <c r="C268" s="123"/>
      <c r="D268" s="123"/>
      <c r="E268" s="91"/>
      <c r="F268" s="131"/>
      <c r="G268" s="131"/>
    </row>
    <row r="269" ht="20" customHeight="1" spans="1:7">
      <c r="A269" s="81">
        <v>2290805</v>
      </c>
      <c r="B269" s="82" t="s">
        <v>1735</v>
      </c>
      <c r="C269" s="123"/>
      <c r="D269" s="123"/>
      <c r="E269" s="91"/>
      <c r="F269" s="131"/>
      <c r="G269" s="131"/>
    </row>
    <row r="270" ht="20" customHeight="1" spans="1:7">
      <c r="A270" s="81">
        <v>2290806</v>
      </c>
      <c r="B270" s="82" t="s">
        <v>1736</v>
      </c>
      <c r="C270" s="123"/>
      <c r="D270" s="123"/>
      <c r="E270" s="91"/>
      <c r="F270" s="131"/>
      <c r="G270" s="131"/>
    </row>
    <row r="271" ht="20" customHeight="1" spans="1:7">
      <c r="A271" s="81">
        <v>2290807</v>
      </c>
      <c r="B271" s="82" t="s">
        <v>1737</v>
      </c>
      <c r="C271" s="123"/>
      <c r="D271" s="123"/>
      <c r="E271" s="91"/>
      <c r="F271" s="131"/>
      <c r="G271" s="131"/>
    </row>
    <row r="272" ht="20" customHeight="1" spans="1:7">
      <c r="A272" s="81">
        <v>2290808</v>
      </c>
      <c r="B272" s="82" t="s">
        <v>1738</v>
      </c>
      <c r="C272" s="123"/>
      <c r="D272" s="123"/>
      <c r="E272" s="91"/>
      <c r="F272" s="131"/>
      <c r="G272" s="131"/>
    </row>
    <row r="273" ht="20" customHeight="1" spans="1:7">
      <c r="A273" s="81">
        <v>2290899</v>
      </c>
      <c r="B273" s="82" t="s">
        <v>1739</v>
      </c>
      <c r="C273" s="123"/>
      <c r="D273" s="123"/>
      <c r="E273" s="91"/>
      <c r="F273" s="131"/>
      <c r="G273" s="131"/>
    </row>
    <row r="274" ht="20" customHeight="1" spans="1:7">
      <c r="A274" s="81">
        <v>22909</v>
      </c>
      <c r="B274" s="97" t="s">
        <v>1740</v>
      </c>
      <c r="C274" s="123"/>
      <c r="D274" s="123"/>
      <c r="E274" s="91"/>
      <c r="F274" s="131"/>
      <c r="G274" s="131"/>
    </row>
    <row r="275" ht="20" customHeight="1" spans="1:7">
      <c r="A275" s="81">
        <v>2290901</v>
      </c>
      <c r="B275" s="82" t="s">
        <v>1741</v>
      </c>
      <c r="C275" s="123"/>
      <c r="D275" s="123"/>
      <c r="E275" s="91"/>
      <c r="F275" s="131"/>
      <c r="G275" s="131"/>
    </row>
    <row r="276" ht="20" customHeight="1" spans="1:7">
      <c r="A276" s="81">
        <v>22910</v>
      </c>
      <c r="B276" s="97" t="s">
        <v>1742</v>
      </c>
      <c r="C276" s="123"/>
      <c r="D276" s="123"/>
      <c r="E276" s="91"/>
      <c r="F276" s="131"/>
      <c r="G276" s="131"/>
    </row>
    <row r="277" ht="20" customHeight="1" spans="1:7">
      <c r="A277" s="81">
        <v>2291001</v>
      </c>
      <c r="B277" s="82" t="s">
        <v>1743</v>
      </c>
      <c r="C277" s="123"/>
      <c r="D277" s="123"/>
      <c r="E277" s="91"/>
      <c r="F277" s="131"/>
      <c r="G277" s="131"/>
    </row>
    <row r="278" ht="20" customHeight="1" spans="1:7">
      <c r="A278" s="81">
        <v>22911</v>
      </c>
      <c r="B278" s="97" t="s">
        <v>1744</v>
      </c>
      <c r="C278" s="123"/>
      <c r="D278" s="123"/>
      <c r="E278" s="91"/>
      <c r="F278" s="131"/>
      <c r="G278" s="131"/>
    </row>
    <row r="279" ht="20" customHeight="1" spans="1:7">
      <c r="A279" s="81">
        <v>2291101</v>
      </c>
      <c r="B279" s="82" t="s">
        <v>1745</v>
      </c>
      <c r="C279" s="123"/>
      <c r="D279" s="123"/>
      <c r="E279" s="91"/>
      <c r="F279" s="131"/>
      <c r="G279" s="131"/>
    </row>
    <row r="280" ht="20" customHeight="1" spans="1:7">
      <c r="A280" s="81">
        <v>22960</v>
      </c>
      <c r="B280" s="97" t="s">
        <v>1746</v>
      </c>
      <c r="C280" s="124">
        <v>2114</v>
      </c>
      <c r="D280" s="124">
        <v>2375</v>
      </c>
      <c r="E280" s="122">
        <f>SUM(E281:E291)</f>
        <v>1505</v>
      </c>
      <c r="F280" s="130">
        <f>E280/D280</f>
        <v>0.633684210526316</v>
      </c>
      <c r="G280" s="130">
        <v>1.98811096433289</v>
      </c>
    </row>
    <row r="281" ht="20" customHeight="1" spans="1:7">
      <c r="A281" s="81">
        <v>2296001</v>
      </c>
      <c r="B281" s="82" t="s">
        <v>1747</v>
      </c>
      <c r="C281" s="123"/>
      <c r="D281" s="123"/>
      <c r="E281" s="91"/>
      <c r="F281" s="131"/>
      <c r="G281" s="131"/>
    </row>
    <row r="282" ht="20" customHeight="1" spans="1:7">
      <c r="A282" s="81">
        <v>2296002</v>
      </c>
      <c r="B282" s="82" t="s">
        <v>1748</v>
      </c>
      <c r="C282" s="123"/>
      <c r="D282" s="123"/>
      <c r="E282" s="91">
        <v>553</v>
      </c>
      <c r="F282" s="131"/>
      <c r="G282" s="131">
        <v>5.02727272727273</v>
      </c>
    </row>
    <row r="283" ht="20" customHeight="1" spans="1:7">
      <c r="A283" s="81">
        <v>2296003</v>
      </c>
      <c r="B283" s="82" t="s">
        <v>1749</v>
      </c>
      <c r="C283" s="123"/>
      <c r="D283" s="123"/>
      <c r="E283" s="91">
        <v>847</v>
      </c>
      <c r="F283" s="131"/>
      <c r="G283" s="131">
        <v>1.68725099601594</v>
      </c>
    </row>
    <row r="284" ht="20" customHeight="1" spans="1:7">
      <c r="A284" s="81">
        <v>2296004</v>
      </c>
      <c r="B284" s="82" t="s">
        <v>1750</v>
      </c>
      <c r="C284" s="123"/>
      <c r="D284" s="123"/>
      <c r="E284" s="91"/>
      <c r="F284" s="131"/>
      <c r="G284" s="131"/>
    </row>
    <row r="285" ht="20" customHeight="1" spans="1:7">
      <c r="A285" s="81">
        <v>2296005</v>
      </c>
      <c r="B285" s="82" t="s">
        <v>1751</v>
      </c>
      <c r="C285" s="123"/>
      <c r="D285" s="123"/>
      <c r="E285" s="91"/>
      <c r="F285" s="131"/>
      <c r="G285" s="131"/>
    </row>
    <row r="286" ht="20" customHeight="1" spans="1:7">
      <c r="A286" s="81">
        <v>2296006</v>
      </c>
      <c r="B286" s="82" t="s">
        <v>1752</v>
      </c>
      <c r="C286" s="123"/>
      <c r="D286" s="123"/>
      <c r="E286" s="91">
        <v>105</v>
      </c>
      <c r="F286" s="131"/>
      <c r="G286" s="131">
        <v>0.724137931034483</v>
      </c>
    </row>
    <row r="287" ht="20" customHeight="1" spans="1:7">
      <c r="A287" s="81">
        <v>2296010</v>
      </c>
      <c r="B287" s="82" t="s">
        <v>1753</v>
      </c>
      <c r="C287" s="123"/>
      <c r="D287" s="123"/>
      <c r="E287" s="91"/>
      <c r="F287" s="131"/>
      <c r="G287" s="131"/>
    </row>
    <row r="288" ht="20" customHeight="1" spans="1:7">
      <c r="A288" s="81">
        <v>2296011</v>
      </c>
      <c r="B288" s="82" t="s">
        <v>1754</v>
      </c>
      <c r="C288" s="123"/>
      <c r="D288" s="123"/>
      <c r="E288" s="91"/>
      <c r="F288" s="131"/>
      <c r="G288" s="131"/>
    </row>
    <row r="289" ht="20" customHeight="1" spans="1:7">
      <c r="A289" s="81">
        <v>2296012</v>
      </c>
      <c r="B289" s="82" t="s">
        <v>1755</v>
      </c>
      <c r="C289" s="123"/>
      <c r="D289" s="123"/>
      <c r="E289" s="91"/>
      <c r="F289" s="131"/>
      <c r="G289" s="131"/>
    </row>
    <row r="290" ht="20" customHeight="1" spans="1:7">
      <c r="A290" s="81">
        <v>2296013</v>
      </c>
      <c r="B290" s="82" t="s">
        <v>1756</v>
      </c>
      <c r="C290" s="123"/>
      <c r="D290" s="123"/>
      <c r="E290" s="91"/>
      <c r="F290" s="131"/>
      <c r="G290" s="131"/>
    </row>
    <row r="291" ht="20" customHeight="1" spans="1:7">
      <c r="A291" s="81">
        <v>2296099</v>
      </c>
      <c r="B291" s="82" t="s">
        <v>1757</v>
      </c>
      <c r="C291" s="123"/>
      <c r="D291" s="123"/>
      <c r="E291" s="91"/>
      <c r="F291" s="131"/>
      <c r="G291" s="131"/>
    </row>
    <row r="292" ht="20" customHeight="1" spans="1:7">
      <c r="A292" s="81">
        <v>22998</v>
      </c>
      <c r="B292" s="97" t="s">
        <v>1758</v>
      </c>
      <c r="C292" s="123"/>
      <c r="D292" s="124">
        <v>1120</v>
      </c>
      <c r="E292" s="122">
        <f>E293</f>
        <v>863</v>
      </c>
      <c r="F292" s="130">
        <f t="shared" ref="F292:F295" si="1">E292/D292</f>
        <v>0.770535714285714</v>
      </c>
      <c r="G292" s="131"/>
    </row>
    <row r="293" ht="20" customHeight="1" spans="1:7">
      <c r="A293" s="81">
        <v>2299899</v>
      </c>
      <c r="B293" s="82" t="s">
        <v>241</v>
      </c>
      <c r="C293" s="123"/>
      <c r="D293" s="123"/>
      <c r="E293" s="91">
        <v>863</v>
      </c>
      <c r="F293" s="130"/>
      <c r="G293" s="131"/>
    </row>
    <row r="294" ht="20" customHeight="1" spans="1:7">
      <c r="A294" s="81">
        <v>232</v>
      </c>
      <c r="B294" s="97" t="s">
        <v>1076</v>
      </c>
      <c r="C294" s="123"/>
      <c r="D294" s="122">
        <f>D295</f>
        <v>485</v>
      </c>
      <c r="E294" s="122">
        <f>E295</f>
        <v>485</v>
      </c>
      <c r="F294" s="130">
        <f t="shared" si="1"/>
        <v>1</v>
      </c>
      <c r="G294" s="130">
        <v>1.06828193832599</v>
      </c>
    </row>
    <row r="295" ht="20" customHeight="1" spans="1:7">
      <c r="A295" s="81">
        <v>23204</v>
      </c>
      <c r="B295" s="97" t="s">
        <v>1759</v>
      </c>
      <c r="C295" s="123"/>
      <c r="D295" s="122">
        <v>485</v>
      </c>
      <c r="E295" s="122">
        <f>SUM(E296:E310)</f>
        <v>485</v>
      </c>
      <c r="F295" s="130">
        <f t="shared" si="1"/>
        <v>1</v>
      </c>
      <c r="G295" s="130">
        <v>1.06828193832599</v>
      </c>
    </row>
    <row r="296" ht="20" customHeight="1" spans="1:7">
      <c r="A296" s="81">
        <v>2320401</v>
      </c>
      <c r="B296" s="82" t="s">
        <v>1760</v>
      </c>
      <c r="C296" s="123"/>
      <c r="D296" s="123"/>
      <c r="E296" s="91"/>
      <c r="F296" s="131"/>
      <c r="G296" s="131"/>
    </row>
    <row r="297" ht="20" customHeight="1" spans="1:7">
      <c r="A297" s="81">
        <v>2320405</v>
      </c>
      <c r="B297" s="82" t="s">
        <v>1761</v>
      </c>
      <c r="C297" s="123"/>
      <c r="D297" s="123"/>
      <c r="E297" s="91"/>
      <c r="F297" s="131"/>
      <c r="G297" s="131"/>
    </row>
    <row r="298" ht="20" customHeight="1" spans="1:7">
      <c r="A298" s="81">
        <v>2320411</v>
      </c>
      <c r="B298" s="82" t="s">
        <v>1762</v>
      </c>
      <c r="C298" s="123"/>
      <c r="D298" s="91"/>
      <c r="E298" s="91">
        <v>287</v>
      </c>
      <c r="F298" s="131"/>
      <c r="G298" s="131">
        <v>1.12109375</v>
      </c>
    </row>
    <row r="299" ht="20" customHeight="1" spans="1:7">
      <c r="A299" s="81">
        <v>2320413</v>
      </c>
      <c r="B299" s="82" t="s">
        <v>1763</v>
      </c>
      <c r="C299" s="123"/>
      <c r="D299" s="123"/>
      <c r="E299" s="91"/>
      <c r="F299" s="131"/>
      <c r="G299" s="131"/>
    </row>
    <row r="300" ht="20" customHeight="1" spans="1:7">
      <c r="A300" s="81">
        <v>2320414</v>
      </c>
      <c r="B300" s="82" t="s">
        <v>1764</v>
      </c>
      <c r="C300" s="123"/>
      <c r="D300" s="123"/>
      <c r="E300" s="91"/>
      <c r="F300" s="131"/>
      <c r="G300" s="131"/>
    </row>
    <row r="301" ht="20" customHeight="1" spans="1:7">
      <c r="A301" s="81">
        <v>2320416</v>
      </c>
      <c r="B301" s="82" t="s">
        <v>1765</v>
      </c>
      <c r="C301" s="123"/>
      <c r="D301" s="123"/>
      <c r="E301" s="91"/>
      <c r="F301" s="131"/>
      <c r="G301" s="131"/>
    </row>
    <row r="302" ht="20" customHeight="1" spans="1:7">
      <c r="A302" s="81">
        <v>2320417</v>
      </c>
      <c r="B302" s="82" t="s">
        <v>1766</v>
      </c>
      <c r="C302" s="123"/>
      <c r="D302" s="123"/>
      <c r="E302" s="91"/>
      <c r="F302" s="131"/>
      <c r="G302" s="131"/>
    </row>
    <row r="303" ht="20" customHeight="1" spans="1:7">
      <c r="A303" s="81">
        <v>2320418</v>
      </c>
      <c r="B303" s="82" t="s">
        <v>1767</v>
      </c>
      <c r="C303" s="123"/>
      <c r="D303" s="123"/>
      <c r="E303" s="91"/>
      <c r="F303" s="131"/>
      <c r="G303" s="131"/>
    </row>
    <row r="304" ht="20" customHeight="1" spans="1:7">
      <c r="A304" s="81">
        <v>2320419</v>
      </c>
      <c r="B304" s="82" t="s">
        <v>1768</v>
      </c>
      <c r="C304" s="123"/>
      <c r="D304" s="123"/>
      <c r="E304" s="91"/>
      <c r="F304" s="131"/>
      <c r="G304" s="131"/>
    </row>
    <row r="305" ht="20" customHeight="1" spans="1:7">
      <c r="A305" s="81">
        <v>2320420</v>
      </c>
      <c r="B305" s="82" t="s">
        <v>1769</v>
      </c>
      <c r="C305" s="123"/>
      <c r="D305" s="123"/>
      <c r="E305" s="91"/>
      <c r="F305" s="131"/>
      <c r="G305" s="131"/>
    </row>
    <row r="306" ht="20" customHeight="1" spans="1:7">
      <c r="A306" s="81">
        <v>2320431</v>
      </c>
      <c r="B306" s="82" t="s">
        <v>1770</v>
      </c>
      <c r="C306" s="123"/>
      <c r="D306" s="123"/>
      <c r="E306" s="91"/>
      <c r="F306" s="131"/>
      <c r="G306" s="131"/>
    </row>
    <row r="307" ht="20" customHeight="1" spans="1:7">
      <c r="A307" s="81">
        <v>2320432</v>
      </c>
      <c r="B307" s="82" t="s">
        <v>1771</v>
      </c>
      <c r="C307" s="123"/>
      <c r="D307" s="123"/>
      <c r="E307" s="91"/>
      <c r="F307" s="131"/>
      <c r="G307" s="131"/>
    </row>
    <row r="308" ht="20" customHeight="1" spans="1:7">
      <c r="A308" s="81">
        <v>2320433</v>
      </c>
      <c r="B308" s="82" t="s">
        <v>1772</v>
      </c>
      <c r="C308" s="123"/>
      <c r="D308" s="123"/>
      <c r="E308" s="91"/>
      <c r="F308" s="131"/>
      <c r="G308" s="131"/>
    </row>
    <row r="309" ht="20" customHeight="1" spans="1:7">
      <c r="A309" s="81">
        <v>2320498</v>
      </c>
      <c r="B309" s="82" t="s">
        <v>1773</v>
      </c>
      <c r="C309" s="123"/>
      <c r="D309" s="91"/>
      <c r="E309" s="91">
        <v>198</v>
      </c>
      <c r="F309" s="131"/>
      <c r="G309" s="131">
        <v>1</v>
      </c>
    </row>
    <row r="310" ht="20" customHeight="1" spans="1:7">
      <c r="A310" s="81">
        <v>2320499</v>
      </c>
      <c r="B310" s="82" t="s">
        <v>1774</v>
      </c>
      <c r="C310" s="123"/>
      <c r="D310" s="123"/>
      <c r="E310" s="91"/>
      <c r="F310" s="131"/>
      <c r="G310" s="131"/>
    </row>
    <row r="311" ht="20" customHeight="1" spans="1:7">
      <c r="A311" s="81">
        <v>233</v>
      </c>
      <c r="B311" s="97" t="s">
        <v>1089</v>
      </c>
      <c r="C311" s="123"/>
      <c r="D311" s="123"/>
      <c r="E311" s="91"/>
      <c r="F311" s="131"/>
      <c r="G311" s="131"/>
    </row>
    <row r="312" ht="20" customHeight="1" spans="1:7">
      <c r="A312" s="81">
        <v>23304</v>
      </c>
      <c r="B312" s="97" t="s">
        <v>1775</v>
      </c>
      <c r="C312" s="123"/>
      <c r="D312" s="123"/>
      <c r="E312" s="91"/>
      <c r="F312" s="131"/>
      <c r="G312" s="131"/>
    </row>
    <row r="313" ht="20" customHeight="1" spans="1:7">
      <c r="A313" s="81">
        <v>2330401</v>
      </c>
      <c r="B313" s="82" t="s">
        <v>1776</v>
      </c>
      <c r="C313" s="123"/>
      <c r="D313" s="123"/>
      <c r="E313" s="91"/>
      <c r="F313" s="131"/>
      <c r="G313" s="131"/>
    </row>
    <row r="314" ht="20" customHeight="1" spans="1:7">
      <c r="A314" s="81">
        <v>2330405</v>
      </c>
      <c r="B314" s="82" t="s">
        <v>1777</v>
      </c>
      <c r="C314" s="123"/>
      <c r="D314" s="123"/>
      <c r="E314" s="91"/>
      <c r="F314" s="131"/>
      <c r="G314" s="131"/>
    </row>
    <row r="315" ht="20" customHeight="1" spans="1:7">
      <c r="A315" s="81">
        <v>2330411</v>
      </c>
      <c r="B315" s="82" t="s">
        <v>1778</v>
      </c>
      <c r="C315" s="123"/>
      <c r="D315" s="123"/>
      <c r="E315" s="91"/>
      <c r="F315" s="131"/>
      <c r="G315" s="131"/>
    </row>
    <row r="316" ht="20" customHeight="1" spans="1:7">
      <c r="A316" s="81">
        <v>2330413</v>
      </c>
      <c r="B316" s="82" t="s">
        <v>1779</v>
      </c>
      <c r="C316" s="123"/>
      <c r="D316" s="123"/>
      <c r="E316" s="91"/>
      <c r="F316" s="131"/>
      <c r="G316" s="131"/>
    </row>
    <row r="317" ht="20" customHeight="1" spans="1:7">
      <c r="A317" s="81">
        <v>2330414</v>
      </c>
      <c r="B317" s="82" t="s">
        <v>1780</v>
      </c>
      <c r="C317" s="123"/>
      <c r="D317" s="123"/>
      <c r="E317" s="91"/>
      <c r="F317" s="131"/>
      <c r="G317" s="131"/>
    </row>
    <row r="318" ht="20" customHeight="1" spans="1:7">
      <c r="A318" s="81">
        <v>2330416</v>
      </c>
      <c r="B318" s="82" t="s">
        <v>1781</v>
      </c>
      <c r="C318" s="123"/>
      <c r="D318" s="123"/>
      <c r="E318" s="91"/>
      <c r="F318" s="131"/>
      <c r="G318" s="131"/>
    </row>
    <row r="319" ht="20" customHeight="1" spans="1:7">
      <c r="A319" s="81">
        <v>2330417</v>
      </c>
      <c r="B319" s="82" t="s">
        <v>1782</v>
      </c>
      <c r="C319" s="123"/>
      <c r="D319" s="123"/>
      <c r="E319" s="91"/>
      <c r="F319" s="131"/>
      <c r="G319" s="131"/>
    </row>
    <row r="320" ht="20" customHeight="1" spans="1:7">
      <c r="A320" s="81">
        <v>2330418</v>
      </c>
      <c r="B320" s="82" t="s">
        <v>1783</v>
      </c>
      <c r="C320" s="123"/>
      <c r="D320" s="123"/>
      <c r="E320" s="91"/>
      <c r="F320" s="131"/>
      <c r="G320" s="131"/>
    </row>
    <row r="321" ht="20" customHeight="1" spans="1:7">
      <c r="A321" s="81">
        <v>2330419</v>
      </c>
      <c r="B321" s="82" t="s">
        <v>1784</v>
      </c>
      <c r="C321" s="123"/>
      <c r="D321" s="123"/>
      <c r="E321" s="91"/>
      <c r="F321" s="131"/>
      <c r="G321" s="131"/>
    </row>
    <row r="322" ht="20" customHeight="1" spans="1:7">
      <c r="A322" s="81">
        <v>2330420</v>
      </c>
      <c r="B322" s="82" t="s">
        <v>1785</v>
      </c>
      <c r="C322" s="123"/>
      <c r="D322" s="123"/>
      <c r="E322" s="91"/>
      <c r="F322" s="131"/>
      <c r="G322" s="131"/>
    </row>
    <row r="323" ht="20" customHeight="1" spans="1:7">
      <c r="A323" s="81">
        <v>2330431</v>
      </c>
      <c r="B323" s="82" t="s">
        <v>1786</v>
      </c>
      <c r="C323" s="123"/>
      <c r="D323" s="123"/>
      <c r="E323" s="91"/>
      <c r="F323" s="131"/>
      <c r="G323" s="131"/>
    </row>
    <row r="324" ht="20" customHeight="1" spans="1:7">
      <c r="A324" s="81">
        <v>2330432</v>
      </c>
      <c r="B324" s="82" t="s">
        <v>1787</v>
      </c>
      <c r="C324" s="123"/>
      <c r="D324" s="123"/>
      <c r="E324" s="91"/>
      <c r="F324" s="131"/>
      <c r="G324" s="131"/>
    </row>
    <row r="325" ht="20" customHeight="1" spans="1:7">
      <c r="A325" s="81">
        <v>2330433</v>
      </c>
      <c r="B325" s="82" t="s">
        <v>1788</v>
      </c>
      <c r="C325" s="123"/>
      <c r="D325" s="123"/>
      <c r="E325" s="91"/>
      <c r="F325" s="131"/>
      <c r="G325" s="131"/>
    </row>
    <row r="326" ht="20" customHeight="1" spans="1:7">
      <c r="A326" s="81">
        <v>2330498</v>
      </c>
      <c r="B326" s="82" t="s">
        <v>1789</v>
      </c>
      <c r="C326" s="123"/>
      <c r="D326" s="123"/>
      <c r="E326" s="91"/>
      <c r="F326" s="131"/>
      <c r="G326" s="131"/>
    </row>
    <row r="327" ht="20" customHeight="1" spans="1:7">
      <c r="A327" s="81">
        <v>2330499</v>
      </c>
      <c r="B327" s="82" t="s">
        <v>1790</v>
      </c>
      <c r="C327" s="123"/>
      <c r="D327" s="123"/>
      <c r="E327" s="91"/>
      <c r="F327" s="131"/>
      <c r="G327" s="131"/>
    </row>
    <row r="328" ht="20" customHeight="1" spans="1:7">
      <c r="A328" s="81">
        <v>234</v>
      </c>
      <c r="B328" s="121" t="s">
        <v>1791</v>
      </c>
      <c r="C328" s="123"/>
      <c r="D328" s="123"/>
      <c r="E328" s="91"/>
      <c r="F328" s="131"/>
      <c r="G328" s="131"/>
    </row>
    <row r="329" ht="20" customHeight="1" spans="1:7">
      <c r="A329" s="81">
        <v>23401</v>
      </c>
      <c r="B329" s="121" t="s">
        <v>1117</v>
      </c>
      <c r="C329" s="123"/>
      <c r="D329" s="123"/>
      <c r="E329" s="91"/>
      <c r="F329" s="131"/>
      <c r="G329" s="131"/>
    </row>
    <row r="330" ht="20" customHeight="1" spans="1:7">
      <c r="A330" s="81">
        <v>2340101</v>
      </c>
      <c r="B330" s="81" t="s">
        <v>1792</v>
      </c>
      <c r="C330" s="123"/>
      <c r="D330" s="123"/>
      <c r="E330" s="91"/>
      <c r="F330" s="131"/>
      <c r="G330" s="131"/>
    </row>
    <row r="331" ht="20" customHeight="1" spans="1:7">
      <c r="A331" s="81">
        <v>2340102</v>
      </c>
      <c r="B331" s="81" t="s">
        <v>1793</v>
      </c>
      <c r="C331" s="123"/>
      <c r="D331" s="123"/>
      <c r="E331" s="91"/>
      <c r="F331" s="131"/>
      <c r="G331" s="131"/>
    </row>
    <row r="332" ht="20" customHeight="1" spans="1:7">
      <c r="A332" s="81">
        <v>2340103</v>
      </c>
      <c r="B332" s="81" t="s">
        <v>1794</v>
      </c>
      <c r="C332" s="123"/>
      <c r="D332" s="123"/>
      <c r="E332" s="91"/>
      <c r="F332" s="131"/>
      <c r="G332" s="131"/>
    </row>
    <row r="333" ht="20" customHeight="1" spans="1:7">
      <c r="A333" s="81">
        <v>2340104</v>
      </c>
      <c r="B333" s="81" t="s">
        <v>1795</v>
      </c>
      <c r="C333" s="123"/>
      <c r="D333" s="123"/>
      <c r="E333" s="91"/>
      <c r="F333" s="131"/>
      <c r="G333" s="131"/>
    </row>
    <row r="334" ht="20" customHeight="1" spans="1:7">
      <c r="A334" s="81">
        <v>2340105</v>
      </c>
      <c r="B334" s="81" t="s">
        <v>1796</v>
      </c>
      <c r="C334" s="123"/>
      <c r="D334" s="123"/>
      <c r="E334" s="91"/>
      <c r="F334" s="131"/>
      <c r="G334" s="131"/>
    </row>
    <row r="335" ht="20" customHeight="1" spans="1:7">
      <c r="A335" s="81">
        <v>2340106</v>
      </c>
      <c r="B335" s="81" t="s">
        <v>1797</v>
      </c>
      <c r="C335" s="123"/>
      <c r="D335" s="123"/>
      <c r="E335" s="91"/>
      <c r="F335" s="131"/>
      <c r="G335" s="131"/>
    </row>
    <row r="336" ht="20" customHeight="1" spans="1:7">
      <c r="A336" s="81">
        <v>2340107</v>
      </c>
      <c r="B336" s="81" t="s">
        <v>1798</v>
      </c>
      <c r="C336" s="123"/>
      <c r="D336" s="123"/>
      <c r="E336" s="91"/>
      <c r="F336" s="131"/>
      <c r="G336" s="131"/>
    </row>
    <row r="337" ht="20" customHeight="1" spans="1:7">
      <c r="A337" s="81">
        <v>2340108</v>
      </c>
      <c r="B337" s="81" t="s">
        <v>1799</v>
      </c>
      <c r="C337" s="123"/>
      <c r="D337" s="123"/>
      <c r="E337" s="91"/>
      <c r="F337" s="131"/>
      <c r="G337" s="131"/>
    </row>
    <row r="338" ht="20" customHeight="1" spans="1:7">
      <c r="A338" s="81">
        <v>2340109</v>
      </c>
      <c r="B338" s="81" t="s">
        <v>1800</v>
      </c>
      <c r="C338" s="123"/>
      <c r="D338" s="123"/>
      <c r="E338" s="91"/>
      <c r="F338" s="131"/>
      <c r="G338" s="131"/>
    </row>
    <row r="339" ht="20" customHeight="1" spans="1:7">
      <c r="A339" s="81">
        <v>2340110</v>
      </c>
      <c r="B339" s="81" t="s">
        <v>1801</v>
      </c>
      <c r="C339" s="123"/>
      <c r="D339" s="123"/>
      <c r="E339" s="91"/>
      <c r="F339" s="131"/>
      <c r="G339" s="131"/>
    </row>
    <row r="340" ht="23" customHeight="1" spans="1:7">
      <c r="A340" s="81">
        <v>2340111</v>
      </c>
      <c r="B340" s="81" t="s">
        <v>1802</v>
      </c>
      <c r="C340" s="123"/>
      <c r="D340" s="123"/>
      <c r="E340" s="91"/>
      <c r="F340" s="131"/>
      <c r="G340" s="131"/>
    </row>
    <row r="341" ht="23" customHeight="1" spans="1:7">
      <c r="A341" s="81">
        <v>2340199</v>
      </c>
      <c r="B341" s="81" t="s">
        <v>1803</v>
      </c>
      <c r="C341" s="123"/>
      <c r="D341" s="123"/>
      <c r="E341" s="91"/>
      <c r="F341" s="131"/>
      <c r="G341" s="131"/>
    </row>
    <row r="342" ht="23" customHeight="1" spans="1:7">
      <c r="A342" s="81">
        <v>23402</v>
      </c>
      <c r="B342" s="121" t="s">
        <v>1804</v>
      </c>
      <c r="C342" s="123"/>
      <c r="D342" s="123"/>
      <c r="E342" s="91"/>
      <c r="F342" s="131"/>
      <c r="G342" s="131"/>
    </row>
    <row r="343" ht="23" customHeight="1" spans="1:7">
      <c r="A343" s="81">
        <v>2340201</v>
      </c>
      <c r="B343" s="81" t="s">
        <v>883</v>
      </c>
      <c r="C343" s="123"/>
      <c r="D343" s="123"/>
      <c r="E343" s="91"/>
      <c r="F343" s="131"/>
      <c r="G343" s="131"/>
    </row>
    <row r="344" ht="23" customHeight="1" spans="1:7">
      <c r="A344" s="81">
        <v>2340202</v>
      </c>
      <c r="B344" s="81" t="s">
        <v>928</v>
      </c>
      <c r="C344" s="123"/>
      <c r="D344" s="123"/>
      <c r="E344" s="91"/>
      <c r="F344" s="131"/>
      <c r="G344" s="131"/>
    </row>
    <row r="345" ht="23" customHeight="1" spans="1:7">
      <c r="A345" s="81">
        <v>2340203</v>
      </c>
      <c r="B345" s="81" t="s">
        <v>1805</v>
      </c>
      <c r="C345" s="123"/>
      <c r="D345" s="123"/>
      <c r="E345" s="91"/>
      <c r="F345" s="131"/>
      <c r="G345" s="131"/>
    </row>
    <row r="346" ht="23" customHeight="1" spans="1:7">
      <c r="A346" s="81">
        <v>2340204</v>
      </c>
      <c r="B346" s="81" t="s">
        <v>1806</v>
      </c>
      <c r="C346" s="123"/>
      <c r="D346" s="123"/>
      <c r="E346" s="91"/>
      <c r="F346" s="131"/>
      <c r="G346" s="131"/>
    </row>
    <row r="347" ht="23" customHeight="1" spans="1:7">
      <c r="A347" s="81">
        <v>2340205</v>
      </c>
      <c r="B347" s="81" t="s">
        <v>1807</v>
      </c>
      <c r="C347" s="123"/>
      <c r="D347" s="123"/>
      <c r="E347" s="91"/>
      <c r="F347" s="131"/>
      <c r="G347" s="131"/>
    </row>
    <row r="348" ht="23" customHeight="1" spans="1:7">
      <c r="A348" s="81">
        <v>2340299</v>
      </c>
      <c r="B348" s="81" t="s">
        <v>1808</v>
      </c>
      <c r="C348" s="123"/>
      <c r="D348" s="123"/>
      <c r="E348" s="91"/>
      <c r="F348" s="131"/>
      <c r="G348" s="131"/>
    </row>
  </sheetData>
  <mergeCells count="1">
    <mergeCell ref="A1:G1"/>
  </mergeCells>
  <dataValidations count="1">
    <dataValidation type="decimal" operator="between" allowBlank="1" showInputMessage="1" showErrorMessage="1" sqref="C4:E4 C27:D27 C62:D62 C78:D78 D79:E79 D127:E127 D136:E136 C228:D228 D233:E233 C260:D260 D294 D295:E295 D298 D309 E5:E78 E80:E126 E128:E135 E137:E232 E234:E294 E296:E348">
      <formula1>-99999999999999</formula1>
      <formula2>99999999999999</formula2>
    </dataValidation>
  </dataValidations>
  <pageMargins left="0.751388888888889" right="0.751388888888889" top="1" bottom="1" header="0.5" footer="0.5"/>
  <pageSetup paperSize="9" scale="68" fitToHeight="0" orientation="portrait"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51"/>
  <sheetViews>
    <sheetView workbookViewId="0">
      <selection activeCell="E10" sqref="E10"/>
    </sheetView>
  </sheetViews>
  <sheetFormatPr defaultColWidth="12.9416666666667" defaultRowHeight="15.55" customHeight="1" outlineLevelCol="3"/>
  <cols>
    <col min="1" max="1" width="52.5" style="54" customWidth="1"/>
    <col min="2" max="2" width="20.1166666666667" style="54" customWidth="1"/>
    <col min="3" max="3" width="37.1666666666667" style="54" customWidth="1"/>
    <col min="4" max="4" width="20.1166666666667" style="54" customWidth="1"/>
    <col min="5" max="256" width="12.9416666666667" style="54" customWidth="1"/>
    <col min="257" max="16384" width="12.9416666666667" style="54"/>
  </cols>
  <sheetData>
    <row r="1" s="54" customFormat="1" ht="40" customHeight="1" spans="1:4">
      <c r="A1" s="36" t="s">
        <v>1809</v>
      </c>
      <c r="B1" s="36"/>
      <c r="C1" s="36"/>
      <c r="D1" s="36"/>
    </row>
    <row r="2" s="54" customFormat="1" ht="23" customHeight="1" spans="1:4">
      <c r="A2" s="55" t="s">
        <v>23</v>
      </c>
      <c r="B2" s="55"/>
      <c r="C2" s="55"/>
      <c r="D2" s="65" t="s">
        <v>75</v>
      </c>
    </row>
    <row r="3" s="54" customFormat="1" ht="21" customHeight="1" spans="1:4">
      <c r="A3" s="94" t="s">
        <v>1159</v>
      </c>
      <c r="B3" s="94" t="s">
        <v>50</v>
      </c>
      <c r="C3" s="94" t="s">
        <v>1159</v>
      </c>
      <c r="D3" s="94" t="s">
        <v>50</v>
      </c>
    </row>
    <row r="4" s="54" customFormat="1" ht="25" customHeight="1" spans="1:4">
      <c r="A4" s="97" t="s">
        <v>1449</v>
      </c>
      <c r="B4" s="96"/>
      <c r="C4" s="97" t="s">
        <v>1519</v>
      </c>
      <c r="D4" s="96">
        <v>95690</v>
      </c>
    </row>
    <row r="5" s="54" customFormat="1" ht="25" customHeight="1" spans="1:4">
      <c r="A5" s="97" t="s">
        <v>1810</v>
      </c>
      <c r="B5" s="96">
        <v>23611</v>
      </c>
      <c r="C5" s="97" t="s">
        <v>1811</v>
      </c>
      <c r="D5" s="96"/>
    </row>
    <row r="6" s="54" customFormat="1" ht="25" customHeight="1" spans="1:4">
      <c r="A6" s="97" t="s">
        <v>1812</v>
      </c>
      <c r="B6" s="96">
        <v>23611</v>
      </c>
      <c r="C6" s="97" t="s">
        <v>1813</v>
      </c>
      <c r="D6" s="96"/>
    </row>
    <row r="7" s="54" customFormat="1" ht="25" customHeight="1" spans="1:4">
      <c r="A7" s="82" t="s">
        <v>1341</v>
      </c>
      <c r="B7" s="83"/>
      <c r="C7" s="82" t="s">
        <v>1341</v>
      </c>
      <c r="D7" s="83"/>
    </row>
    <row r="8" s="54" customFormat="1" ht="25" customHeight="1" spans="1:4">
      <c r="A8" s="82" t="s">
        <v>1342</v>
      </c>
      <c r="B8" s="83">
        <v>41</v>
      </c>
      <c r="C8" s="82" t="s">
        <v>1342</v>
      </c>
      <c r="D8" s="83"/>
    </row>
    <row r="9" s="54" customFormat="1" ht="25" customHeight="1" spans="1:4">
      <c r="A9" s="82" t="s">
        <v>1343</v>
      </c>
      <c r="B9" s="83"/>
      <c r="C9" s="82" t="s">
        <v>1343</v>
      </c>
      <c r="D9" s="83"/>
    </row>
    <row r="10" s="54" customFormat="1" ht="25" customHeight="1" spans="1:4">
      <c r="A10" s="82" t="s">
        <v>1345</v>
      </c>
      <c r="B10" s="83"/>
      <c r="C10" s="82" t="s">
        <v>1345</v>
      </c>
      <c r="D10" s="83"/>
    </row>
    <row r="11" s="54" customFormat="1" ht="25" customHeight="1" spans="1:4">
      <c r="A11" s="82" t="s">
        <v>1346</v>
      </c>
      <c r="B11" s="83">
        <v>3753</v>
      </c>
      <c r="C11" s="82" t="s">
        <v>1346</v>
      </c>
      <c r="D11" s="83"/>
    </row>
    <row r="12" s="54" customFormat="1" ht="25" customHeight="1" spans="1:4">
      <c r="A12" s="82" t="s">
        <v>1347</v>
      </c>
      <c r="B12" s="83"/>
      <c r="C12" s="82" t="s">
        <v>1347</v>
      </c>
      <c r="D12" s="83"/>
    </row>
    <row r="13" s="54" customFormat="1" ht="25" customHeight="1" spans="1:4">
      <c r="A13" s="82" t="s">
        <v>1348</v>
      </c>
      <c r="B13" s="83"/>
      <c r="C13" s="82" t="s">
        <v>1348</v>
      </c>
      <c r="D13" s="83"/>
    </row>
    <row r="14" s="54" customFormat="1" ht="25" customHeight="1" spans="1:4">
      <c r="A14" s="82" t="s">
        <v>1349</v>
      </c>
      <c r="B14" s="83"/>
      <c r="C14" s="82" t="s">
        <v>1349</v>
      </c>
      <c r="D14" s="83"/>
    </row>
    <row r="15" s="54" customFormat="1" ht="25" customHeight="1" spans="1:4">
      <c r="A15" s="82" t="s">
        <v>1352</v>
      </c>
      <c r="B15" s="83"/>
      <c r="C15" s="82" t="s">
        <v>1352</v>
      </c>
      <c r="D15" s="83"/>
    </row>
    <row r="16" s="54" customFormat="1" ht="25" customHeight="1" spans="1:4">
      <c r="A16" s="82" t="s">
        <v>1814</v>
      </c>
      <c r="B16" s="83">
        <v>18798</v>
      </c>
      <c r="C16" s="82" t="s">
        <v>1815</v>
      </c>
      <c r="D16" s="83"/>
    </row>
    <row r="17" s="54" customFormat="1" ht="25" customHeight="1" spans="1:4">
      <c r="A17" s="82" t="s">
        <v>74</v>
      </c>
      <c r="B17" s="83">
        <v>1019</v>
      </c>
      <c r="C17" s="82" t="s">
        <v>241</v>
      </c>
      <c r="D17" s="83"/>
    </row>
    <row r="18" s="54" customFormat="1" ht="25" customHeight="1" spans="1:4">
      <c r="A18" s="97" t="s">
        <v>1816</v>
      </c>
      <c r="B18" s="96"/>
      <c r="C18" s="97" t="s">
        <v>1817</v>
      </c>
      <c r="D18" s="96"/>
    </row>
    <row r="19" s="54" customFormat="1" ht="25" customHeight="1" spans="1:4">
      <c r="A19" s="82" t="s">
        <v>1818</v>
      </c>
      <c r="B19" s="83"/>
      <c r="C19" s="82" t="s">
        <v>1819</v>
      </c>
      <c r="D19" s="83"/>
    </row>
    <row r="20" s="54" customFormat="1" ht="25" customHeight="1" spans="1:4">
      <c r="A20" s="82" t="s">
        <v>1820</v>
      </c>
      <c r="B20" s="83"/>
      <c r="C20" s="82" t="s">
        <v>1821</v>
      </c>
      <c r="D20" s="83"/>
    </row>
    <row r="21" s="54" customFormat="1" ht="25" customHeight="1" spans="1:4">
      <c r="A21" s="82" t="s">
        <v>1822</v>
      </c>
      <c r="B21" s="83"/>
      <c r="C21" s="82" t="s">
        <v>1823</v>
      </c>
      <c r="D21" s="83"/>
    </row>
    <row r="22" s="54" customFormat="1" ht="25" customHeight="1" spans="1:4">
      <c r="A22" s="97" t="s">
        <v>1824</v>
      </c>
      <c r="B22" s="83"/>
      <c r="C22" s="82"/>
      <c r="D22" s="83"/>
    </row>
    <row r="23" s="54" customFormat="1" ht="25" customHeight="1" spans="1:4">
      <c r="A23" s="97" t="s">
        <v>1825</v>
      </c>
      <c r="B23" s="96">
        <v>11531</v>
      </c>
      <c r="C23" s="82"/>
      <c r="D23" s="83"/>
    </row>
    <row r="24" s="54" customFormat="1" ht="25" customHeight="1" spans="1:4">
      <c r="A24" s="97" t="s">
        <v>1826</v>
      </c>
      <c r="B24" s="96">
        <v>198</v>
      </c>
      <c r="C24" s="97" t="s">
        <v>1827</v>
      </c>
      <c r="D24" s="83"/>
    </row>
    <row r="25" s="54" customFormat="1" ht="25" customHeight="1" spans="1:4">
      <c r="A25" s="97" t="s">
        <v>1828</v>
      </c>
      <c r="B25" s="103"/>
      <c r="C25" s="82"/>
      <c r="D25" s="83"/>
    </row>
    <row r="26" s="54" customFormat="1" ht="25" customHeight="1" spans="1:4">
      <c r="A26" s="97" t="s">
        <v>1829</v>
      </c>
      <c r="B26" s="96">
        <v>198</v>
      </c>
      <c r="C26" s="82"/>
      <c r="D26" s="83"/>
    </row>
    <row r="27" s="54" customFormat="1" ht="25" customHeight="1" spans="1:4">
      <c r="A27" s="82" t="s">
        <v>1830</v>
      </c>
      <c r="B27" s="83"/>
      <c r="C27" s="82"/>
      <c r="D27" s="83"/>
    </row>
    <row r="28" s="54" customFormat="1" ht="25" customHeight="1" spans="1:4">
      <c r="A28" s="82" t="s">
        <v>1831</v>
      </c>
      <c r="B28" s="83"/>
      <c r="C28" s="82"/>
      <c r="D28" s="83"/>
    </row>
    <row r="29" s="54" customFormat="1" ht="25" customHeight="1" spans="1:4">
      <c r="A29" s="82" t="s">
        <v>1832</v>
      </c>
      <c r="B29" s="83"/>
      <c r="C29" s="82"/>
      <c r="D29" s="83"/>
    </row>
    <row r="30" s="54" customFormat="1" ht="25" customHeight="1" spans="1:4">
      <c r="A30" s="82" t="s">
        <v>1833</v>
      </c>
      <c r="B30" s="83">
        <v>198</v>
      </c>
      <c r="C30" s="82"/>
      <c r="D30" s="83"/>
    </row>
    <row r="31" s="54" customFormat="1" ht="25" customHeight="1" spans="1:4">
      <c r="A31" s="82" t="s">
        <v>1834</v>
      </c>
      <c r="B31" s="83"/>
      <c r="C31" s="82"/>
      <c r="D31" s="83"/>
    </row>
    <row r="32" s="54" customFormat="1" ht="25" customHeight="1" spans="1:4">
      <c r="A32" s="82" t="s">
        <v>1835</v>
      </c>
      <c r="B32" s="83"/>
      <c r="C32" s="82"/>
      <c r="D32" s="103"/>
    </row>
    <row r="33" s="54" customFormat="1" ht="25" customHeight="1" spans="1:4">
      <c r="A33" s="82" t="s">
        <v>1836</v>
      </c>
      <c r="B33" s="104"/>
      <c r="C33" s="97"/>
      <c r="D33" s="96"/>
    </row>
    <row r="34" ht="25" customHeight="1" spans="1:4">
      <c r="A34" s="82" t="s">
        <v>1837</v>
      </c>
      <c r="B34" s="82"/>
      <c r="C34" s="82"/>
      <c r="D34" s="83"/>
    </row>
    <row r="35" ht="25" customHeight="1" spans="1:4">
      <c r="A35" s="97" t="s">
        <v>1373</v>
      </c>
      <c r="B35" s="82"/>
      <c r="C35" s="97" t="s">
        <v>1374</v>
      </c>
      <c r="D35" s="105">
        <v>4529</v>
      </c>
    </row>
    <row r="36" ht="25" customHeight="1" spans="1:4">
      <c r="A36" s="82" t="s">
        <v>1838</v>
      </c>
      <c r="B36" s="98"/>
      <c r="C36" s="82" t="s">
        <v>1839</v>
      </c>
      <c r="D36" s="103">
        <v>4529</v>
      </c>
    </row>
    <row r="37" ht="25" customHeight="1" spans="1:4">
      <c r="A37" s="106" t="s">
        <v>1840</v>
      </c>
      <c r="B37" s="83"/>
      <c r="C37" s="107" t="s">
        <v>1841</v>
      </c>
      <c r="D37" s="83"/>
    </row>
    <row r="38" ht="25" customHeight="1" spans="1:4">
      <c r="A38" s="97" t="s">
        <v>1842</v>
      </c>
      <c r="B38" s="80"/>
      <c r="C38" s="82" t="s">
        <v>1843</v>
      </c>
      <c r="D38" s="83"/>
    </row>
    <row r="39" ht="25" customHeight="1" spans="1:4">
      <c r="A39" s="82" t="s">
        <v>1844</v>
      </c>
      <c r="B39" s="83"/>
      <c r="C39" s="82" t="s">
        <v>1845</v>
      </c>
      <c r="D39" s="83"/>
    </row>
    <row r="40" ht="25" customHeight="1" spans="1:4">
      <c r="A40" s="82" t="s">
        <v>1375</v>
      </c>
      <c r="B40" s="83"/>
      <c r="C40" s="82"/>
      <c r="D40" s="83"/>
    </row>
    <row r="41" ht="25" customHeight="1" spans="1:4">
      <c r="A41" s="82" t="s">
        <v>1846</v>
      </c>
      <c r="B41" s="83"/>
      <c r="C41" s="82"/>
      <c r="D41" s="83"/>
    </row>
    <row r="42" ht="25" customHeight="1" spans="1:4">
      <c r="A42" s="97" t="s">
        <v>1386</v>
      </c>
      <c r="B42" s="96">
        <v>88270</v>
      </c>
      <c r="C42" s="97" t="s">
        <v>1387</v>
      </c>
      <c r="D42" s="96"/>
    </row>
    <row r="43" ht="25" customHeight="1" spans="1:4">
      <c r="A43" s="82" t="s">
        <v>1847</v>
      </c>
      <c r="B43" s="83">
        <v>88270</v>
      </c>
      <c r="C43" s="82"/>
      <c r="D43" s="83"/>
    </row>
    <row r="44" ht="25" customHeight="1" spans="1:4">
      <c r="A44" s="82" t="s">
        <v>1848</v>
      </c>
      <c r="B44" s="83"/>
      <c r="C44" s="97" t="s">
        <v>1849</v>
      </c>
      <c r="D44" s="96"/>
    </row>
    <row r="45" ht="25" customHeight="1" spans="1:4">
      <c r="A45" s="108" t="s">
        <v>1850</v>
      </c>
      <c r="B45" s="98"/>
      <c r="C45" s="109" t="s">
        <v>1851</v>
      </c>
      <c r="D45" s="104"/>
    </row>
    <row r="46" ht="25" customHeight="1" spans="1:4">
      <c r="A46" s="110" t="s">
        <v>1852</v>
      </c>
      <c r="B46" s="73"/>
      <c r="C46" s="110" t="s">
        <v>1853</v>
      </c>
      <c r="D46" s="73"/>
    </row>
    <row r="47" ht="22" customHeight="1" spans="1:4">
      <c r="A47" s="76" t="s">
        <v>1854</v>
      </c>
      <c r="B47" s="111"/>
      <c r="C47" s="76" t="s">
        <v>1855</v>
      </c>
      <c r="D47" s="111"/>
    </row>
    <row r="48" ht="22" customHeight="1" spans="1:4">
      <c r="A48" s="76" t="s">
        <v>1856</v>
      </c>
      <c r="B48" s="111"/>
      <c r="C48" s="76" t="s">
        <v>1857</v>
      </c>
      <c r="D48" s="111"/>
    </row>
    <row r="49" ht="22" customHeight="1" spans="1:4">
      <c r="A49" s="76"/>
      <c r="B49" s="111"/>
      <c r="C49" s="74" t="s">
        <v>1858</v>
      </c>
      <c r="D49" s="111"/>
    </row>
    <row r="50" ht="22" customHeight="1" spans="1:4">
      <c r="A50" s="76"/>
      <c r="B50" s="111"/>
      <c r="C50" s="74" t="s">
        <v>1859</v>
      </c>
      <c r="D50" s="96">
        <v>23391</v>
      </c>
    </row>
    <row r="51" ht="22" customHeight="1" spans="1:4">
      <c r="A51" s="112" t="s">
        <v>1860</v>
      </c>
      <c r="B51" s="113">
        <v>123610</v>
      </c>
      <c r="C51" s="112" t="s">
        <v>1861</v>
      </c>
      <c r="D51" s="113">
        <v>123610</v>
      </c>
    </row>
  </sheetData>
  <mergeCells count="1">
    <mergeCell ref="A1:D1"/>
  </mergeCells>
  <dataValidations count="1">
    <dataValidation type="decimal" operator="between" allowBlank="1" showInputMessage="1" showErrorMessage="1" sqref="D24 D37 B46 B4:B24 B26:B33 B36:B43 D4:D21 D33:D34 D40:D46">
      <formula1>-99999999999999</formula1>
      <formula2>99999999999999</formula2>
    </dataValidation>
  </dataValidations>
  <pageMargins left="0.751388888888889" right="0.751388888888889" top="1" bottom="1" header="0.5" footer="0.5"/>
  <pageSetup paperSize="9" scale="62" fitToHeight="0" orientation="portrait"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9"/>
  <sheetViews>
    <sheetView topLeftCell="C4" workbookViewId="0">
      <selection activeCell="G22" sqref="G22"/>
    </sheetView>
  </sheetViews>
  <sheetFormatPr defaultColWidth="9.55833333333333" defaultRowHeight="15" customHeight="1" outlineLevelCol="4"/>
  <cols>
    <col min="1" max="2" width="9.55833333333333" style="1" hidden="1" customWidth="1"/>
    <col min="3" max="3" width="19.2916666666667" style="1" customWidth="1"/>
    <col min="4" max="4" width="33.85" style="1" customWidth="1"/>
    <col min="5" max="5" width="32.5416666666667" style="1" customWidth="1"/>
    <col min="6" max="6" width="10.375" style="1" customWidth="1"/>
    <col min="7" max="16384" width="9.55833333333333" style="1"/>
  </cols>
  <sheetData>
    <row r="1" s="1" customFormat="1" ht="22.5" hidden="1" spans="1:3">
      <c r="A1" s="24"/>
      <c r="B1" s="24" t="s">
        <v>1228</v>
      </c>
      <c r="C1" s="24" t="s">
        <v>1229</v>
      </c>
    </row>
    <row r="2" s="1" customFormat="1" ht="22.5" hidden="1" spans="1:3">
      <c r="A2" s="24">
        <v>0</v>
      </c>
      <c r="B2" s="24" t="s">
        <v>1230</v>
      </c>
      <c r="C2" s="24" t="s">
        <v>1231</v>
      </c>
    </row>
    <row r="3" s="1" customFormat="1" ht="14.25" hidden="1" spans="1:5">
      <c r="A3" s="24">
        <v>0</v>
      </c>
      <c r="B3" s="24" t="s">
        <v>1232</v>
      </c>
      <c r="C3" s="24" t="s">
        <v>1233</v>
      </c>
      <c r="D3" s="24" t="s">
        <v>1862</v>
      </c>
      <c r="E3" s="24" t="s">
        <v>1863</v>
      </c>
    </row>
    <row r="4" s="1" customFormat="1" ht="35" customHeight="1" spans="1:5">
      <c r="A4" s="24">
        <v>0</v>
      </c>
      <c r="C4" s="25" t="s">
        <v>26</v>
      </c>
      <c r="D4" s="25"/>
      <c r="E4" s="25"/>
    </row>
    <row r="5" s="1" customFormat="1" ht="18" customHeight="1" spans="1:5">
      <c r="A5" s="24">
        <v>0</v>
      </c>
      <c r="C5" s="99" t="s">
        <v>25</v>
      </c>
      <c r="D5" s="26"/>
      <c r="E5" s="32" t="s">
        <v>1236</v>
      </c>
    </row>
    <row r="6" s="1" customFormat="1" ht="22" customHeight="1" spans="1:5">
      <c r="A6" s="24">
        <v>0</v>
      </c>
      <c r="C6" s="27" t="s">
        <v>1237</v>
      </c>
      <c r="D6" s="27" t="s">
        <v>1864</v>
      </c>
      <c r="E6" s="27" t="s">
        <v>1865</v>
      </c>
    </row>
    <row r="7" s="1" customFormat="1" ht="19.9" customHeight="1" spans="1:5">
      <c r="A7" s="24" t="s">
        <v>1240</v>
      </c>
      <c r="B7" s="100" t="s">
        <v>1241</v>
      </c>
      <c r="C7" s="101" t="s">
        <v>1242</v>
      </c>
      <c r="D7" s="102">
        <v>10.47</v>
      </c>
      <c r="E7" s="102">
        <v>9.95</v>
      </c>
    </row>
    <row r="8" s="1" customFormat="1" ht="14.3" customHeight="1" spans="1:5">
      <c r="A8" s="24">
        <v>0</v>
      </c>
      <c r="C8" s="24" t="s">
        <v>1243</v>
      </c>
      <c r="D8" s="24"/>
      <c r="E8" s="24"/>
    </row>
    <row r="9" s="1" customFormat="1" ht="14.3" customHeight="1" spans="1:5">
      <c r="A9" s="24">
        <v>0</v>
      </c>
      <c r="C9" s="24" t="s">
        <v>1244</v>
      </c>
      <c r="D9" s="24"/>
      <c r="E9" s="24"/>
    </row>
  </sheetData>
  <mergeCells count="3">
    <mergeCell ref="C4:E4"/>
    <mergeCell ref="C8:E8"/>
    <mergeCell ref="C9:E9"/>
  </mergeCells>
  <pageMargins left="0.75" right="0.75" top="1" bottom="1" header="0.5" footer="0.5"/>
  <pageSetup paperSize="9" scale="94"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54"/>
  <sheetViews>
    <sheetView topLeftCell="A45" workbookViewId="0">
      <selection activeCell="D54" sqref="D54"/>
    </sheetView>
  </sheetViews>
  <sheetFormatPr defaultColWidth="12.9416666666667" defaultRowHeight="17" customHeight="1"/>
  <cols>
    <col min="1" max="1" width="12.8916666666667" style="54" customWidth="1"/>
    <col min="2" max="2" width="42.2083333333333" style="54" customWidth="1"/>
    <col min="3" max="5" width="17.5083333333333" style="54" customWidth="1"/>
    <col min="6" max="249" width="12.9416666666667" style="54" customWidth="1"/>
    <col min="250" max="16377" width="12.9416666666667" style="54"/>
    <col min="16378" max="16384" width="12.9416666666667" style="93"/>
  </cols>
  <sheetData>
    <row r="1" s="54" customFormat="1" ht="34" customHeight="1" spans="1:5">
      <c r="A1" s="36" t="s">
        <v>28</v>
      </c>
      <c r="B1" s="36"/>
      <c r="C1" s="36"/>
      <c r="D1" s="36"/>
      <c r="E1" s="36"/>
    </row>
    <row r="2" s="54" customFormat="1" ht="16.95" customHeight="1" spans="1:16384">
      <c r="A2" s="55" t="s">
        <v>27</v>
      </c>
      <c r="B2" s="55"/>
      <c r="C2" s="55"/>
      <c r="D2" s="55"/>
      <c r="E2" s="65" t="s">
        <v>75</v>
      </c>
      <c r="XEX2" s="93"/>
      <c r="XEY2" s="93"/>
      <c r="XEZ2" s="93"/>
      <c r="XFA2" s="93"/>
      <c r="XFB2" s="93"/>
      <c r="XFC2" s="93"/>
      <c r="XFD2" s="93"/>
    </row>
    <row r="3" s="54" customFormat="1" ht="23.5" customHeight="1" spans="1:5">
      <c r="A3" s="94" t="s">
        <v>76</v>
      </c>
      <c r="B3" s="94" t="s">
        <v>1866</v>
      </c>
      <c r="C3" s="94" t="s">
        <v>1097</v>
      </c>
      <c r="D3" s="94" t="s">
        <v>49</v>
      </c>
      <c r="E3" s="94" t="s">
        <v>50</v>
      </c>
    </row>
    <row r="4" s="54" customFormat="1" ht="23.5" customHeight="1" spans="1:5">
      <c r="A4" s="95"/>
      <c r="B4" s="95" t="s">
        <v>1867</v>
      </c>
      <c r="C4" s="96">
        <f>C5</f>
        <v>10</v>
      </c>
      <c r="D4" s="96">
        <f>D5</f>
        <v>10</v>
      </c>
      <c r="E4" s="96">
        <f>E5</f>
        <v>46</v>
      </c>
    </row>
    <row r="5" s="54" customFormat="1" ht="23.5" customHeight="1" spans="1:5">
      <c r="A5" s="81">
        <v>103</v>
      </c>
      <c r="B5" s="97" t="s">
        <v>1868</v>
      </c>
      <c r="C5" s="96">
        <f>C6</f>
        <v>10</v>
      </c>
      <c r="D5" s="96">
        <f>D6</f>
        <v>10</v>
      </c>
      <c r="E5" s="96">
        <f>E6</f>
        <v>46</v>
      </c>
    </row>
    <row r="6" s="54" customFormat="1" ht="23.5" customHeight="1" spans="1:5">
      <c r="A6" s="81">
        <v>10306</v>
      </c>
      <c r="B6" s="97" t="s">
        <v>1869</v>
      </c>
      <c r="C6" s="96">
        <f>C7+C39+C44+C50+C54</f>
        <v>10</v>
      </c>
      <c r="D6" s="96">
        <f>D7+D39+D44+D50+D54</f>
        <v>10</v>
      </c>
      <c r="E6" s="96">
        <f>E7+E39+E44+E50+E54</f>
        <v>46</v>
      </c>
    </row>
    <row r="7" s="54" customFormat="1" ht="23.5" customHeight="1" spans="1:5">
      <c r="A7" s="81">
        <v>1030601</v>
      </c>
      <c r="B7" s="97" t="s">
        <v>1870</v>
      </c>
      <c r="C7" s="83"/>
      <c r="D7" s="83"/>
      <c r="E7" s="83"/>
    </row>
    <row r="8" s="54" customFormat="1" ht="23.5" customHeight="1" spans="1:5">
      <c r="A8" s="81">
        <v>103060103</v>
      </c>
      <c r="B8" s="82" t="s">
        <v>1871</v>
      </c>
      <c r="C8" s="83"/>
      <c r="D8" s="83"/>
      <c r="E8" s="98"/>
    </row>
    <row r="9" s="54" customFormat="1" ht="23.5" customHeight="1" spans="1:5">
      <c r="A9" s="81">
        <v>103060104</v>
      </c>
      <c r="B9" s="82" t="s">
        <v>1872</v>
      </c>
      <c r="C9" s="83"/>
      <c r="D9" s="83"/>
      <c r="E9" s="83"/>
    </row>
    <row r="10" s="54" customFormat="1" ht="23.5" customHeight="1" spans="1:5">
      <c r="A10" s="81">
        <v>103060105</v>
      </c>
      <c r="B10" s="82" t="s">
        <v>1873</v>
      </c>
      <c r="C10" s="83"/>
      <c r="D10" s="83"/>
      <c r="E10" s="79"/>
    </row>
    <row r="11" s="54" customFormat="1" ht="23.5" customHeight="1" spans="1:5">
      <c r="A11" s="81">
        <v>103060106</v>
      </c>
      <c r="B11" s="82" t="s">
        <v>1874</v>
      </c>
      <c r="C11" s="83"/>
      <c r="D11" s="83"/>
      <c r="E11" s="83"/>
    </row>
    <row r="12" s="54" customFormat="1" ht="23.5" customHeight="1" spans="1:5">
      <c r="A12" s="81">
        <v>103060107</v>
      </c>
      <c r="B12" s="82" t="s">
        <v>1875</v>
      </c>
      <c r="C12" s="83"/>
      <c r="D12" s="83"/>
      <c r="E12" s="83"/>
    </row>
    <row r="13" s="54" customFormat="1" ht="23.5" customHeight="1" spans="1:5">
      <c r="A13" s="81">
        <v>103060108</v>
      </c>
      <c r="B13" s="82" t="s">
        <v>1876</v>
      </c>
      <c r="C13" s="83"/>
      <c r="D13" s="83"/>
      <c r="E13" s="83"/>
    </row>
    <row r="14" s="54" customFormat="1" ht="23.5" customHeight="1" spans="1:5">
      <c r="A14" s="81">
        <v>103060109</v>
      </c>
      <c r="B14" s="82" t="s">
        <v>1877</v>
      </c>
      <c r="C14" s="83"/>
      <c r="D14" s="83"/>
      <c r="E14" s="83"/>
    </row>
    <row r="15" s="54" customFormat="1" ht="23.5" customHeight="1" spans="1:5">
      <c r="A15" s="81">
        <v>103060112</v>
      </c>
      <c r="B15" s="82" t="s">
        <v>1878</v>
      </c>
      <c r="C15" s="83"/>
      <c r="D15" s="83"/>
      <c r="E15" s="83"/>
    </row>
    <row r="16" s="54" customFormat="1" ht="23.5" customHeight="1" spans="1:5">
      <c r="A16" s="81">
        <v>103060113</v>
      </c>
      <c r="B16" s="82" t="s">
        <v>1879</v>
      </c>
      <c r="C16" s="83"/>
      <c r="D16" s="83"/>
      <c r="E16" s="83"/>
    </row>
    <row r="17" s="54" customFormat="1" ht="23.5" customHeight="1" spans="1:5">
      <c r="A17" s="81">
        <v>103060114</v>
      </c>
      <c r="B17" s="82" t="s">
        <v>1880</v>
      </c>
      <c r="C17" s="83"/>
      <c r="D17" s="83"/>
      <c r="E17" s="83"/>
    </row>
    <row r="18" s="54" customFormat="1" ht="23.5" customHeight="1" spans="1:5">
      <c r="A18" s="81">
        <v>103060115</v>
      </c>
      <c r="B18" s="82" t="s">
        <v>1881</v>
      </c>
      <c r="C18" s="83"/>
      <c r="D18" s="83"/>
      <c r="E18" s="83"/>
    </row>
    <row r="19" s="54" customFormat="1" ht="23.5" customHeight="1" spans="1:5">
      <c r="A19" s="81">
        <v>103060116</v>
      </c>
      <c r="B19" s="82" t="s">
        <v>1882</v>
      </c>
      <c r="C19" s="83"/>
      <c r="D19" s="83"/>
      <c r="E19" s="83"/>
    </row>
    <row r="20" s="54" customFormat="1" ht="23.5" customHeight="1" spans="1:5">
      <c r="A20" s="81">
        <v>103060117</v>
      </c>
      <c r="B20" s="82" t="s">
        <v>1883</v>
      </c>
      <c r="C20" s="83"/>
      <c r="D20" s="83"/>
      <c r="E20" s="83"/>
    </row>
    <row r="21" s="54" customFormat="1" ht="23.5" customHeight="1" spans="1:5">
      <c r="A21" s="81">
        <v>103060118</v>
      </c>
      <c r="B21" s="82" t="s">
        <v>1884</v>
      </c>
      <c r="C21" s="83"/>
      <c r="D21" s="83"/>
      <c r="E21" s="98"/>
    </row>
    <row r="22" s="54" customFormat="1" ht="23.5" customHeight="1" spans="1:5">
      <c r="A22" s="81">
        <v>103060119</v>
      </c>
      <c r="B22" s="82" t="s">
        <v>1885</v>
      </c>
      <c r="C22" s="83"/>
      <c r="D22" s="91"/>
      <c r="E22" s="75"/>
    </row>
    <row r="23" s="54" customFormat="1" ht="23.5" customHeight="1" spans="1:5">
      <c r="A23" s="81">
        <v>103060120</v>
      </c>
      <c r="B23" s="82" t="s">
        <v>1886</v>
      </c>
      <c r="C23" s="83"/>
      <c r="D23" s="91"/>
      <c r="E23" s="75"/>
    </row>
    <row r="24" s="54" customFormat="1" ht="23.5" customHeight="1" spans="1:5">
      <c r="A24" s="81">
        <v>103060121</v>
      </c>
      <c r="B24" s="82" t="s">
        <v>1887</v>
      </c>
      <c r="C24" s="83"/>
      <c r="D24" s="91"/>
      <c r="E24" s="75"/>
    </row>
    <row r="25" s="54" customFormat="1" ht="23.5" customHeight="1" spans="1:5">
      <c r="A25" s="81">
        <v>103060122</v>
      </c>
      <c r="B25" s="82" t="s">
        <v>1888</v>
      </c>
      <c r="C25" s="83"/>
      <c r="D25" s="91"/>
      <c r="E25" s="75"/>
    </row>
    <row r="26" s="54" customFormat="1" ht="23.5" customHeight="1" spans="1:5">
      <c r="A26" s="81">
        <v>103060123</v>
      </c>
      <c r="B26" s="82" t="s">
        <v>1889</v>
      </c>
      <c r="C26" s="83"/>
      <c r="D26" s="91"/>
      <c r="E26" s="75"/>
    </row>
    <row r="27" s="54" customFormat="1" ht="23.5" customHeight="1" spans="1:5">
      <c r="A27" s="81">
        <v>103060124</v>
      </c>
      <c r="B27" s="82" t="s">
        <v>1890</v>
      </c>
      <c r="C27" s="83"/>
      <c r="D27" s="91"/>
      <c r="E27" s="75"/>
    </row>
    <row r="28" s="54" customFormat="1" ht="23.5" customHeight="1" spans="1:5">
      <c r="A28" s="81">
        <v>103060125</v>
      </c>
      <c r="B28" s="82" t="s">
        <v>1891</v>
      </c>
      <c r="C28" s="83"/>
      <c r="D28" s="91"/>
      <c r="E28" s="75"/>
    </row>
    <row r="29" s="54" customFormat="1" ht="23.5" customHeight="1" spans="1:5">
      <c r="A29" s="81">
        <v>103060126</v>
      </c>
      <c r="B29" s="82" t="s">
        <v>1892</v>
      </c>
      <c r="C29" s="83"/>
      <c r="D29" s="91"/>
      <c r="E29" s="75"/>
    </row>
    <row r="30" s="54" customFormat="1" ht="23.5" customHeight="1" spans="1:5">
      <c r="A30" s="81">
        <v>103060127</v>
      </c>
      <c r="B30" s="82" t="s">
        <v>1893</v>
      </c>
      <c r="C30" s="83"/>
      <c r="D30" s="91"/>
      <c r="E30" s="75"/>
    </row>
    <row r="31" s="54" customFormat="1" ht="23.5" customHeight="1" spans="1:5">
      <c r="A31" s="81">
        <v>103060128</v>
      </c>
      <c r="B31" s="82" t="s">
        <v>1894</v>
      </c>
      <c r="C31" s="83"/>
      <c r="D31" s="91"/>
      <c r="E31" s="75"/>
    </row>
    <row r="32" s="54" customFormat="1" ht="23.5" customHeight="1" spans="1:5">
      <c r="A32" s="81">
        <v>103060129</v>
      </c>
      <c r="B32" s="82" t="s">
        <v>1895</v>
      </c>
      <c r="C32" s="83"/>
      <c r="D32" s="91"/>
      <c r="E32" s="75"/>
    </row>
    <row r="33" s="54" customFormat="1" ht="23.5" customHeight="1" spans="1:5">
      <c r="A33" s="81">
        <v>103060130</v>
      </c>
      <c r="B33" s="82" t="s">
        <v>1896</v>
      </c>
      <c r="C33" s="83"/>
      <c r="D33" s="91"/>
      <c r="E33" s="75"/>
    </row>
    <row r="34" s="54" customFormat="1" ht="23.5" customHeight="1" spans="1:5">
      <c r="A34" s="81">
        <v>103060131</v>
      </c>
      <c r="B34" s="82" t="s">
        <v>1897</v>
      </c>
      <c r="C34" s="83"/>
      <c r="D34" s="91"/>
      <c r="E34" s="75"/>
    </row>
    <row r="35" s="54" customFormat="1" ht="23.5" customHeight="1" spans="1:5">
      <c r="A35" s="81">
        <v>103060132</v>
      </c>
      <c r="B35" s="82" t="s">
        <v>1898</v>
      </c>
      <c r="C35" s="83"/>
      <c r="D35" s="91"/>
      <c r="E35" s="75"/>
    </row>
    <row r="36" s="54" customFormat="1" ht="23.5" customHeight="1" spans="1:5">
      <c r="A36" s="81">
        <v>103060133</v>
      </c>
      <c r="B36" s="82" t="s">
        <v>1899</v>
      </c>
      <c r="C36" s="83"/>
      <c r="D36" s="83"/>
      <c r="E36" s="79"/>
    </row>
    <row r="37" s="54" customFormat="1" ht="23.5" customHeight="1" spans="1:5">
      <c r="A37" s="81">
        <v>103060134</v>
      </c>
      <c r="B37" s="82" t="s">
        <v>1900</v>
      </c>
      <c r="C37" s="83"/>
      <c r="D37" s="83"/>
      <c r="E37" s="83"/>
    </row>
    <row r="38" s="54" customFormat="1" ht="23.5" customHeight="1" spans="1:5">
      <c r="A38" s="81">
        <v>103060198</v>
      </c>
      <c r="B38" s="82" t="s">
        <v>1901</v>
      </c>
      <c r="C38" s="83"/>
      <c r="D38" s="83"/>
      <c r="E38" s="83"/>
    </row>
    <row r="39" s="54" customFormat="1" ht="23.5" customHeight="1" spans="1:5">
      <c r="A39" s="81">
        <v>1030602</v>
      </c>
      <c r="B39" s="97" t="s">
        <v>1902</v>
      </c>
      <c r="C39" s="83"/>
      <c r="D39" s="83"/>
      <c r="E39" s="83"/>
    </row>
    <row r="40" s="54" customFormat="1" ht="23.5" customHeight="1" spans="1:5">
      <c r="A40" s="81">
        <v>103060202</v>
      </c>
      <c r="B40" s="82" t="s">
        <v>1903</v>
      </c>
      <c r="C40" s="83"/>
      <c r="D40" s="83"/>
      <c r="E40" s="83"/>
    </row>
    <row r="41" s="54" customFormat="1" ht="23.5" customHeight="1" spans="1:5">
      <c r="A41" s="81">
        <v>103060203</v>
      </c>
      <c r="B41" s="82" t="s">
        <v>1904</v>
      </c>
      <c r="C41" s="83"/>
      <c r="D41" s="83"/>
      <c r="E41" s="83"/>
    </row>
    <row r="42" s="54" customFormat="1" ht="23.5" customHeight="1" spans="1:5">
      <c r="A42" s="81">
        <v>103060204</v>
      </c>
      <c r="B42" s="82" t="s">
        <v>1905</v>
      </c>
      <c r="C42" s="83"/>
      <c r="D42" s="83"/>
      <c r="E42" s="83"/>
    </row>
    <row r="43" s="54" customFormat="1" ht="23.5" customHeight="1" spans="1:5">
      <c r="A43" s="81">
        <v>103060298</v>
      </c>
      <c r="B43" s="82" t="s">
        <v>1906</v>
      </c>
      <c r="C43" s="83"/>
      <c r="D43" s="83"/>
      <c r="E43" s="83"/>
    </row>
    <row r="44" s="54" customFormat="1" ht="23.5" customHeight="1" spans="1:5">
      <c r="A44" s="81">
        <v>1030603</v>
      </c>
      <c r="B44" s="97" t="s">
        <v>1907</v>
      </c>
      <c r="C44" s="83"/>
      <c r="D44" s="83"/>
      <c r="E44" s="83"/>
    </row>
    <row r="45" s="54" customFormat="1" ht="23.5" customHeight="1" spans="1:5">
      <c r="A45" s="81">
        <v>103060301</v>
      </c>
      <c r="B45" s="82" t="s">
        <v>1908</v>
      </c>
      <c r="C45" s="83"/>
      <c r="D45" s="83"/>
      <c r="E45" s="83"/>
    </row>
    <row r="46" s="54" customFormat="1" ht="23.5" customHeight="1" spans="1:5">
      <c r="A46" s="81">
        <v>103060304</v>
      </c>
      <c r="B46" s="82" t="s">
        <v>1909</v>
      </c>
      <c r="C46" s="83"/>
      <c r="D46" s="83"/>
      <c r="E46" s="83"/>
    </row>
    <row r="47" s="54" customFormat="1" ht="23.5" customHeight="1" spans="1:5">
      <c r="A47" s="81">
        <v>103060305</v>
      </c>
      <c r="B47" s="82" t="s">
        <v>1910</v>
      </c>
      <c r="C47" s="83"/>
      <c r="D47" s="83"/>
      <c r="E47" s="83"/>
    </row>
    <row r="48" s="54" customFormat="1" ht="23.5" customHeight="1" spans="1:5">
      <c r="A48" s="81">
        <v>103060307</v>
      </c>
      <c r="B48" s="82" t="s">
        <v>1911</v>
      </c>
      <c r="C48" s="83"/>
      <c r="D48" s="83"/>
      <c r="E48" s="83"/>
    </row>
    <row r="49" s="54" customFormat="1" ht="23.5" customHeight="1" spans="1:5">
      <c r="A49" s="81">
        <v>103060398</v>
      </c>
      <c r="B49" s="82" t="s">
        <v>1912</v>
      </c>
      <c r="C49" s="83"/>
      <c r="D49" s="83"/>
      <c r="E49" s="83"/>
    </row>
    <row r="50" s="54" customFormat="1" ht="23.5" customHeight="1" spans="1:5">
      <c r="A50" s="81">
        <v>1030604</v>
      </c>
      <c r="B50" s="97" t="s">
        <v>1913</v>
      </c>
      <c r="C50" s="83"/>
      <c r="D50" s="83"/>
      <c r="E50" s="83"/>
    </row>
    <row r="51" s="54" customFormat="1" ht="23.5" customHeight="1" spans="1:5">
      <c r="A51" s="81">
        <v>103060401</v>
      </c>
      <c r="B51" s="82" t="s">
        <v>1914</v>
      </c>
      <c r="C51" s="83"/>
      <c r="D51" s="83"/>
      <c r="E51" s="83"/>
    </row>
    <row r="52" s="54" customFormat="1" ht="23.5" customHeight="1" spans="1:5">
      <c r="A52" s="81">
        <v>103060402</v>
      </c>
      <c r="B52" s="82" t="s">
        <v>1915</v>
      </c>
      <c r="C52" s="83"/>
      <c r="D52" s="83"/>
      <c r="E52" s="83"/>
    </row>
    <row r="53" s="54" customFormat="1" ht="23.5" customHeight="1" spans="1:5">
      <c r="A53" s="81">
        <v>103060498</v>
      </c>
      <c r="B53" s="82" t="s">
        <v>1916</v>
      </c>
      <c r="C53" s="83"/>
      <c r="D53" s="83"/>
      <c r="E53" s="83"/>
    </row>
    <row r="54" s="54" customFormat="1" ht="23.5" customHeight="1" spans="1:5">
      <c r="A54" s="81">
        <v>1030698</v>
      </c>
      <c r="B54" s="97" t="s">
        <v>1917</v>
      </c>
      <c r="C54" s="96">
        <v>10</v>
      </c>
      <c r="D54" s="96">
        <v>10</v>
      </c>
      <c r="E54" s="96">
        <v>46</v>
      </c>
    </row>
  </sheetData>
  <mergeCells count="1">
    <mergeCell ref="A1:E1"/>
  </mergeCells>
  <dataValidations count="1">
    <dataValidation type="decimal" operator="between" allowBlank="1" showInputMessage="1" showErrorMessage="1" sqref="C4:E54">
      <formula1>-99999999999999</formula1>
      <formula2>99999999999999</formula2>
    </dataValidation>
  </dataValidations>
  <pageMargins left="0.751388888888889" right="0.751388888888889" top="1" bottom="1" header="0.5" footer="0.5"/>
  <pageSetup paperSize="9" scale="75" fitToHeight="0" orientation="portrait"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B32"/>
  <sheetViews>
    <sheetView workbookViewId="0">
      <selection activeCell="G13" sqref="G13"/>
    </sheetView>
  </sheetViews>
  <sheetFormatPr defaultColWidth="12.9416666666667" defaultRowHeight="17" customHeight="1"/>
  <cols>
    <col min="1" max="1" width="12.8833333333333" style="54" customWidth="1"/>
    <col min="2" max="2" width="39.5333333333333" style="54" customWidth="1"/>
    <col min="3" max="3" width="10" style="54" customWidth="1"/>
    <col min="4" max="4" width="11.625" style="54" customWidth="1"/>
    <col min="5" max="5" width="9.75" style="54" customWidth="1"/>
    <col min="6" max="6" width="11.5" style="2" customWidth="1"/>
    <col min="7" max="7" width="10.875" style="2" customWidth="1"/>
    <col min="8" max="249" width="12.9416666666667" style="54" customWidth="1"/>
    <col min="250" max="16377" width="12.9416666666667" style="54"/>
  </cols>
  <sheetData>
    <row r="1" s="54" customFormat="1" ht="34" customHeight="1" spans="1:7">
      <c r="A1" s="69" t="s">
        <v>30</v>
      </c>
      <c r="B1" s="69"/>
      <c r="C1" s="69"/>
      <c r="D1" s="69"/>
      <c r="E1" s="69"/>
      <c r="F1" s="84"/>
      <c r="G1" s="84"/>
    </row>
    <row r="2" s="54" customFormat="1" ht="16.95" customHeight="1" spans="1:16382">
      <c r="A2" s="55" t="s">
        <v>29</v>
      </c>
      <c r="B2" s="55"/>
      <c r="C2" s="55"/>
      <c r="D2" s="55"/>
      <c r="E2" s="65"/>
      <c r="F2" s="85"/>
      <c r="G2" s="65" t="s">
        <v>75</v>
      </c>
      <c r="XEV2" s="92"/>
      <c r="XEW2" s="92"/>
      <c r="XEX2" s="92"/>
      <c r="XEY2" s="92"/>
      <c r="XEZ2" s="92"/>
      <c r="XFA2" s="92"/>
      <c r="XFB2" s="92"/>
    </row>
    <row r="3" s="54" customFormat="1" ht="29" customHeight="1" spans="1:7">
      <c r="A3" s="70" t="s">
        <v>76</v>
      </c>
      <c r="B3" s="70" t="s">
        <v>1866</v>
      </c>
      <c r="C3" s="70" t="s">
        <v>1097</v>
      </c>
      <c r="D3" s="70" t="s">
        <v>49</v>
      </c>
      <c r="E3" s="70" t="s">
        <v>50</v>
      </c>
      <c r="F3" s="86" t="s">
        <v>51</v>
      </c>
      <c r="G3" s="86" t="s">
        <v>52</v>
      </c>
    </row>
    <row r="4" s="54" customFormat="1" ht="28" customHeight="1" spans="1:7">
      <c r="A4" s="71"/>
      <c r="B4" s="72" t="s">
        <v>1918</v>
      </c>
      <c r="C4" s="73">
        <v>778</v>
      </c>
      <c r="D4" s="73">
        <v>814</v>
      </c>
      <c r="E4" s="73">
        <v>661</v>
      </c>
      <c r="F4" s="87">
        <f t="shared" ref="F4:F9" si="0">E4/D4</f>
        <v>0.812039312039312</v>
      </c>
      <c r="G4" s="87">
        <v>0.5763</v>
      </c>
    </row>
    <row r="5" s="54" customFormat="1" ht="28" customHeight="1" spans="1:7">
      <c r="A5" s="71">
        <v>208</v>
      </c>
      <c r="B5" s="74" t="s">
        <v>455</v>
      </c>
      <c r="C5" s="75">
        <v>0</v>
      </c>
      <c r="D5" s="75">
        <v>0</v>
      </c>
      <c r="E5" s="75">
        <v>0</v>
      </c>
      <c r="F5" s="88"/>
      <c r="G5" s="88"/>
    </row>
    <row r="6" s="54" customFormat="1" ht="28" customHeight="1" spans="1:7">
      <c r="A6" s="71">
        <v>20804</v>
      </c>
      <c r="B6" s="74" t="s">
        <v>475</v>
      </c>
      <c r="C6" s="75">
        <v>0</v>
      </c>
      <c r="D6" s="75">
        <v>0</v>
      </c>
      <c r="E6" s="75">
        <v>0</v>
      </c>
      <c r="F6" s="88"/>
      <c r="G6" s="88"/>
    </row>
    <row r="7" s="54" customFormat="1" ht="28" customHeight="1" spans="1:7">
      <c r="A7" s="71">
        <v>2080451</v>
      </c>
      <c r="B7" s="76" t="s">
        <v>1919</v>
      </c>
      <c r="C7" s="75"/>
      <c r="D7" s="75"/>
      <c r="E7" s="75"/>
      <c r="F7" s="88"/>
      <c r="G7" s="88"/>
    </row>
    <row r="8" s="54" customFormat="1" ht="28" customHeight="1" spans="1:7">
      <c r="A8" s="71">
        <v>223</v>
      </c>
      <c r="B8" s="74" t="s">
        <v>1918</v>
      </c>
      <c r="C8" s="73">
        <v>778</v>
      </c>
      <c r="D8" s="73">
        <v>814</v>
      </c>
      <c r="E8" s="73">
        <v>661</v>
      </c>
      <c r="F8" s="87">
        <f t="shared" si="0"/>
        <v>0.812039312039312</v>
      </c>
      <c r="G8" s="87">
        <v>0.5336</v>
      </c>
    </row>
    <row r="9" s="54" customFormat="1" ht="28" customHeight="1" spans="1:7">
      <c r="A9" s="71">
        <v>22301</v>
      </c>
      <c r="B9" s="74" t="s">
        <v>1920</v>
      </c>
      <c r="C9" s="73">
        <v>758</v>
      </c>
      <c r="D9" s="73">
        <v>758</v>
      </c>
      <c r="E9" s="73">
        <v>612</v>
      </c>
      <c r="F9" s="87">
        <f t="shared" si="0"/>
        <v>0.807387862796834</v>
      </c>
      <c r="G9" s="87">
        <v>0.5336</v>
      </c>
    </row>
    <row r="10" s="54" customFormat="1" ht="28" customHeight="1" spans="1:7">
      <c r="A10" s="71">
        <v>2230101</v>
      </c>
      <c r="B10" s="76" t="s">
        <v>1921</v>
      </c>
      <c r="C10" s="75"/>
      <c r="D10" s="75"/>
      <c r="E10" s="75"/>
      <c r="F10" s="88"/>
      <c r="G10" s="88"/>
    </row>
    <row r="11" s="54" customFormat="1" ht="28" customHeight="1" spans="1:7">
      <c r="A11" s="71">
        <v>2230102</v>
      </c>
      <c r="B11" s="76" t="s">
        <v>1922</v>
      </c>
      <c r="C11" s="75"/>
      <c r="D11" s="75"/>
      <c r="E11" s="75"/>
      <c r="F11" s="88"/>
      <c r="G11" s="88"/>
    </row>
    <row r="12" s="54" customFormat="1" ht="28" customHeight="1" spans="1:7">
      <c r="A12" s="71">
        <v>2230103</v>
      </c>
      <c r="B12" s="76" t="s">
        <v>1923</v>
      </c>
      <c r="C12" s="75"/>
      <c r="D12" s="75"/>
      <c r="E12" s="75"/>
      <c r="F12" s="88"/>
      <c r="G12" s="88"/>
    </row>
    <row r="13" s="54" customFormat="1" ht="28" customHeight="1" spans="1:7">
      <c r="A13" s="71">
        <v>2230104</v>
      </c>
      <c r="B13" s="76" t="s">
        <v>1924</v>
      </c>
      <c r="C13" s="75"/>
      <c r="D13" s="75"/>
      <c r="E13" s="75"/>
      <c r="F13" s="88"/>
      <c r="G13" s="88"/>
    </row>
    <row r="14" s="54" customFormat="1" ht="28" customHeight="1" spans="1:7">
      <c r="A14" s="71">
        <v>2230105</v>
      </c>
      <c r="B14" s="76" t="s">
        <v>1925</v>
      </c>
      <c r="C14" s="75">
        <v>758</v>
      </c>
      <c r="D14" s="75">
        <v>758</v>
      </c>
      <c r="E14" s="75">
        <v>612</v>
      </c>
      <c r="F14" s="88">
        <f>E14/D14</f>
        <v>0.807387862796834</v>
      </c>
      <c r="G14" s="88">
        <v>0.5336</v>
      </c>
    </row>
    <row r="15" s="54" customFormat="1" ht="28" customHeight="1" spans="1:7">
      <c r="A15" s="71">
        <v>2230106</v>
      </c>
      <c r="B15" s="76" t="s">
        <v>1926</v>
      </c>
      <c r="C15" s="75"/>
      <c r="D15" s="75"/>
      <c r="E15" s="75"/>
      <c r="F15" s="88"/>
      <c r="G15" s="88"/>
    </row>
    <row r="16" s="54" customFormat="1" ht="28" customHeight="1" spans="1:7">
      <c r="A16" s="71">
        <v>2230107</v>
      </c>
      <c r="B16" s="76" t="s">
        <v>1927</v>
      </c>
      <c r="C16" s="75"/>
      <c r="D16" s="75"/>
      <c r="E16" s="75"/>
      <c r="F16" s="88"/>
      <c r="G16" s="88"/>
    </row>
    <row r="17" s="54" customFormat="1" ht="28" customHeight="1" spans="1:7">
      <c r="A17" s="71">
        <v>2230108</v>
      </c>
      <c r="B17" s="76" t="s">
        <v>1928</v>
      </c>
      <c r="C17" s="75"/>
      <c r="D17" s="75"/>
      <c r="E17" s="75"/>
      <c r="F17" s="88"/>
      <c r="G17" s="88"/>
    </row>
    <row r="18" s="54" customFormat="1" ht="28" customHeight="1" spans="1:7">
      <c r="A18" s="71">
        <v>2230109</v>
      </c>
      <c r="B18" s="76" t="s">
        <v>1929</v>
      </c>
      <c r="C18" s="75"/>
      <c r="D18" s="75"/>
      <c r="E18" s="75"/>
      <c r="F18" s="88"/>
      <c r="G18" s="88"/>
    </row>
    <row r="19" s="54" customFormat="1" ht="28" customHeight="1" spans="1:7">
      <c r="A19" s="71">
        <v>2230199</v>
      </c>
      <c r="B19" s="76" t="s">
        <v>1930</v>
      </c>
      <c r="C19" s="75"/>
      <c r="D19" s="75"/>
      <c r="E19" s="75"/>
      <c r="F19" s="88"/>
      <c r="G19" s="88"/>
    </row>
    <row r="20" s="54" customFormat="1" ht="28" customHeight="1" spans="1:7">
      <c r="A20" s="71">
        <v>22302</v>
      </c>
      <c r="B20" s="74" t="s">
        <v>1931</v>
      </c>
      <c r="C20" s="75"/>
      <c r="D20" s="75"/>
      <c r="E20" s="75"/>
      <c r="F20" s="88"/>
      <c r="G20" s="88"/>
    </row>
    <row r="21" s="54" customFormat="1" ht="28" customHeight="1" spans="1:7">
      <c r="A21" s="71">
        <v>2230201</v>
      </c>
      <c r="B21" s="76" t="s">
        <v>1932</v>
      </c>
      <c r="C21" s="75"/>
      <c r="D21" s="75"/>
      <c r="E21" s="75"/>
      <c r="F21" s="88"/>
      <c r="G21" s="88"/>
    </row>
    <row r="22" s="54" customFormat="1" ht="28" customHeight="1" spans="1:7">
      <c r="A22" s="71">
        <v>2230202</v>
      </c>
      <c r="B22" s="76" t="s">
        <v>1933</v>
      </c>
      <c r="C22" s="75"/>
      <c r="D22" s="75"/>
      <c r="E22" s="75"/>
      <c r="F22" s="88"/>
      <c r="G22" s="88"/>
    </row>
    <row r="23" s="54" customFormat="1" ht="28" customHeight="1" spans="1:7">
      <c r="A23" s="71">
        <v>2230203</v>
      </c>
      <c r="B23" s="76" t="s">
        <v>1934</v>
      </c>
      <c r="C23" s="75"/>
      <c r="D23" s="75"/>
      <c r="E23" s="75"/>
      <c r="F23" s="88"/>
      <c r="G23" s="88"/>
    </row>
    <row r="24" s="54" customFormat="1" ht="28" customHeight="1" spans="1:7">
      <c r="A24" s="71">
        <v>2230204</v>
      </c>
      <c r="B24" s="76" t="s">
        <v>1935</v>
      </c>
      <c r="C24" s="75"/>
      <c r="D24" s="75"/>
      <c r="E24" s="75"/>
      <c r="F24" s="88"/>
      <c r="G24" s="88"/>
    </row>
    <row r="25" s="54" customFormat="1" ht="28" customHeight="1" spans="1:7">
      <c r="A25" s="71">
        <v>2230205</v>
      </c>
      <c r="B25" s="76" t="s">
        <v>1936</v>
      </c>
      <c r="C25" s="75"/>
      <c r="D25" s="75"/>
      <c r="E25" s="75"/>
      <c r="F25" s="88"/>
      <c r="G25" s="88"/>
    </row>
    <row r="26" s="54" customFormat="1" ht="28" customHeight="1" spans="1:7">
      <c r="A26" s="71">
        <v>2230206</v>
      </c>
      <c r="B26" s="76" t="s">
        <v>1937</v>
      </c>
      <c r="C26" s="75"/>
      <c r="D26" s="75"/>
      <c r="E26" s="75"/>
      <c r="F26" s="88"/>
      <c r="G26" s="88"/>
    </row>
    <row r="27" s="54" customFormat="1" ht="28" customHeight="1" spans="1:7">
      <c r="A27" s="71">
        <v>2230208</v>
      </c>
      <c r="B27" s="76" t="s">
        <v>1938</v>
      </c>
      <c r="C27" s="75"/>
      <c r="D27" s="75"/>
      <c r="E27" s="75"/>
      <c r="F27" s="88"/>
      <c r="G27" s="88"/>
    </row>
    <row r="28" s="54" customFormat="1" ht="28" customHeight="1" spans="1:7">
      <c r="A28" s="71">
        <v>2230299</v>
      </c>
      <c r="B28" s="76" t="s">
        <v>1939</v>
      </c>
      <c r="C28" s="75"/>
      <c r="D28" s="75"/>
      <c r="E28" s="75"/>
      <c r="F28" s="88"/>
      <c r="G28" s="88"/>
    </row>
    <row r="29" s="54" customFormat="1" ht="28" customHeight="1" spans="1:7">
      <c r="A29" s="71">
        <v>22303</v>
      </c>
      <c r="B29" s="74" t="s">
        <v>1940</v>
      </c>
      <c r="C29" s="75"/>
      <c r="D29" s="75"/>
      <c r="E29" s="75"/>
      <c r="F29" s="88"/>
      <c r="G29" s="88"/>
    </row>
    <row r="30" s="54" customFormat="1" ht="28" customHeight="1" spans="1:7">
      <c r="A30" s="71">
        <v>2230301</v>
      </c>
      <c r="B30" s="76" t="s">
        <v>1941</v>
      </c>
      <c r="C30" s="75"/>
      <c r="D30" s="75"/>
      <c r="E30" s="75"/>
      <c r="F30" s="88"/>
      <c r="G30" s="88"/>
    </row>
    <row r="31" s="54" customFormat="1" ht="28" customHeight="1" spans="1:7">
      <c r="A31" s="77">
        <v>22399</v>
      </c>
      <c r="B31" s="78" t="s">
        <v>1942</v>
      </c>
      <c r="C31" s="79">
        <v>20</v>
      </c>
      <c r="D31" s="80">
        <v>56</v>
      </c>
      <c r="E31" s="89">
        <v>49</v>
      </c>
      <c r="F31" s="90">
        <f>E31/D31</f>
        <v>0.875</v>
      </c>
      <c r="G31" s="90">
        <v>0</v>
      </c>
    </row>
    <row r="32" s="54" customFormat="1" ht="28" customHeight="1" spans="1:7">
      <c r="A32" s="81">
        <v>2239999</v>
      </c>
      <c r="B32" s="82" t="s">
        <v>1943</v>
      </c>
      <c r="C32" s="83">
        <v>20</v>
      </c>
      <c r="D32" s="83">
        <v>56</v>
      </c>
      <c r="E32" s="91">
        <v>49</v>
      </c>
      <c r="F32" s="88">
        <f>E32/D32</f>
        <v>0.875</v>
      </c>
      <c r="G32" s="88">
        <v>0</v>
      </c>
    </row>
  </sheetData>
  <mergeCells count="1">
    <mergeCell ref="A1:G1"/>
  </mergeCells>
  <dataValidations count="1">
    <dataValidation type="decimal" operator="between" allowBlank="1" showInputMessage="1" showErrorMessage="1" sqref="C4:E32">
      <formula1>-99999999999999</formula1>
      <formula2>99999999999999</formula2>
    </dataValidation>
  </dataValidations>
  <pageMargins left="0.751388888888889" right="0.751388888888889" top="1" bottom="1" header="0.5" footer="0.5"/>
  <pageSetup paperSize="9" scale="76" fitToHeight="0" orientation="portrait"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B32"/>
  <sheetViews>
    <sheetView workbookViewId="0">
      <selection activeCell="H9" sqref="H9"/>
    </sheetView>
  </sheetViews>
  <sheetFormatPr defaultColWidth="12.9416666666667" defaultRowHeight="17" customHeight="1"/>
  <cols>
    <col min="1" max="1" width="12.8833333333333" style="54" customWidth="1"/>
    <col min="2" max="2" width="39.5333333333333" style="54" customWidth="1"/>
    <col min="3" max="3" width="10" style="54" customWidth="1"/>
    <col min="4" max="4" width="11.625" style="54" customWidth="1"/>
    <col min="5" max="5" width="9.75" style="54" customWidth="1"/>
    <col min="6" max="6" width="11.5" style="2" customWidth="1"/>
    <col min="7" max="7" width="10.875" style="2" customWidth="1"/>
    <col min="8" max="249" width="12.9416666666667" style="54" customWidth="1"/>
    <col min="250" max="16377" width="12.9416666666667" style="54"/>
  </cols>
  <sheetData>
    <row r="1" s="54" customFormat="1" ht="34" customHeight="1" spans="1:7">
      <c r="A1" s="69" t="s">
        <v>32</v>
      </c>
      <c r="B1" s="69"/>
      <c r="C1" s="69"/>
      <c r="D1" s="69"/>
      <c r="E1" s="69"/>
      <c r="F1" s="84"/>
      <c r="G1" s="84"/>
    </row>
    <row r="2" s="54" customFormat="1" ht="16.95" customHeight="1" spans="1:16382">
      <c r="A2" s="55" t="s">
        <v>29</v>
      </c>
      <c r="B2" s="55"/>
      <c r="C2" s="55"/>
      <c r="D2" s="55"/>
      <c r="E2" s="65"/>
      <c r="F2" s="85"/>
      <c r="G2" s="65" t="s">
        <v>75</v>
      </c>
      <c r="XEV2" s="92"/>
      <c r="XEW2" s="92"/>
      <c r="XEX2" s="92"/>
      <c r="XEY2" s="92"/>
      <c r="XEZ2" s="92"/>
      <c r="XFA2" s="92"/>
      <c r="XFB2" s="92"/>
    </row>
    <row r="3" s="54" customFormat="1" ht="29" customHeight="1" spans="1:7">
      <c r="A3" s="70" t="s">
        <v>76</v>
      </c>
      <c r="B3" s="70" t="s">
        <v>1866</v>
      </c>
      <c r="C3" s="70" t="s">
        <v>1097</v>
      </c>
      <c r="D3" s="70" t="s">
        <v>49</v>
      </c>
      <c r="E3" s="70" t="s">
        <v>50</v>
      </c>
      <c r="F3" s="86" t="s">
        <v>51</v>
      </c>
      <c r="G3" s="86" t="s">
        <v>52</v>
      </c>
    </row>
    <row r="4" s="54" customFormat="1" ht="28" customHeight="1" spans="1:7">
      <c r="A4" s="71"/>
      <c r="B4" s="72" t="s">
        <v>1918</v>
      </c>
      <c r="C4" s="73">
        <v>778</v>
      </c>
      <c r="D4" s="73">
        <v>814</v>
      </c>
      <c r="E4" s="73">
        <v>661</v>
      </c>
      <c r="F4" s="87">
        <f t="shared" ref="F4:F9" si="0">E4/D4</f>
        <v>0.812039312039312</v>
      </c>
      <c r="G4" s="87">
        <v>0.5763</v>
      </c>
    </row>
    <row r="5" s="54" customFormat="1" ht="28" customHeight="1" spans="1:7">
      <c r="A5" s="71">
        <v>208</v>
      </c>
      <c r="B5" s="74" t="s">
        <v>455</v>
      </c>
      <c r="C5" s="75">
        <v>0</v>
      </c>
      <c r="D5" s="75">
        <v>0</v>
      </c>
      <c r="E5" s="75">
        <v>0</v>
      </c>
      <c r="F5" s="88"/>
      <c r="G5" s="88"/>
    </row>
    <row r="6" s="54" customFormat="1" ht="28" customHeight="1" spans="1:7">
      <c r="A6" s="71">
        <v>20804</v>
      </c>
      <c r="B6" s="74" t="s">
        <v>475</v>
      </c>
      <c r="C6" s="75">
        <v>0</v>
      </c>
      <c r="D6" s="75">
        <v>0</v>
      </c>
      <c r="E6" s="75">
        <v>0</v>
      </c>
      <c r="F6" s="88"/>
      <c r="G6" s="88"/>
    </row>
    <row r="7" s="54" customFormat="1" ht="28" customHeight="1" spans="1:7">
      <c r="A7" s="71">
        <v>2080451</v>
      </c>
      <c r="B7" s="76" t="s">
        <v>1919</v>
      </c>
      <c r="C7" s="75"/>
      <c r="D7" s="75"/>
      <c r="E7" s="75"/>
      <c r="F7" s="88"/>
      <c r="G7" s="88"/>
    </row>
    <row r="8" s="54" customFormat="1" ht="28" customHeight="1" spans="1:7">
      <c r="A8" s="71">
        <v>223</v>
      </c>
      <c r="B8" s="74" t="s">
        <v>1918</v>
      </c>
      <c r="C8" s="73">
        <v>778</v>
      </c>
      <c r="D8" s="73">
        <v>814</v>
      </c>
      <c r="E8" s="73">
        <v>661</v>
      </c>
      <c r="F8" s="87">
        <f t="shared" si="0"/>
        <v>0.812039312039312</v>
      </c>
      <c r="G8" s="87">
        <v>0.5336</v>
      </c>
    </row>
    <row r="9" s="54" customFormat="1" ht="28" customHeight="1" spans="1:7">
      <c r="A9" s="71">
        <v>22301</v>
      </c>
      <c r="B9" s="74" t="s">
        <v>1920</v>
      </c>
      <c r="C9" s="73">
        <v>758</v>
      </c>
      <c r="D9" s="73">
        <v>758</v>
      </c>
      <c r="E9" s="73">
        <v>612</v>
      </c>
      <c r="F9" s="87">
        <f t="shared" si="0"/>
        <v>0.807387862796834</v>
      </c>
      <c r="G9" s="87">
        <v>0.5336</v>
      </c>
    </row>
    <row r="10" s="54" customFormat="1" ht="28" customHeight="1" spans="1:7">
      <c r="A10" s="71">
        <v>2230101</v>
      </c>
      <c r="B10" s="76" t="s">
        <v>1921</v>
      </c>
      <c r="C10" s="75"/>
      <c r="D10" s="75"/>
      <c r="E10" s="75"/>
      <c r="F10" s="88"/>
      <c r="G10" s="88"/>
    </row>
    <row r="11" s="54" customFormat="1" ht="28" customHeight="1" spans="1:7">
      <c r="A11" s="71">
        <v>2230102</v>
      </c>
      <c r="B11" s="76" t="s">
        <v>1922</v>
      </c>
      <c r="C11" s="75"/>
      <c r="D11" s="75"/>
      <c r="E11" s="75"/>
      <c r="F11" s="88"/>
      <c r="G11" s="88"/>
    </row>
    <row r="12" s="54" customFormat="1" ht="28" customHeight="1" spans="1:7">
      <c r="A12" s="71">
        <v>2230103</v>
      </c>
      <c r="B12" s="76" t="s">
        <v>1923</v>
      </c>
      <c r="C12" s="75"/>
      <c r="D12" s="75"/>
      <c r="E12" s="75"/>
      <c r="F12" s="88"/>
      <c r="G12" s="88"/>
    </row>
    <row r="13" s="54" customFormat="1" ht="28" customHeight="1" spans="1:7">
      <c r="A13" s="71">
        <v>2230104</v>
      </c>
      <c r="B13" s="76" t="s">
        <v>1924</v>
      </c>
      <c r="C13" s="75"/>
      <c r="D13" s="75"/>
      <c r="E13" s="75"/>
      <c r="F13" s="88"/>
      <c r="G13" s="88"/>
    </row>
    <row r="14" s="54" customFormat="1" ht="28" customHeight="1" spans="1:7">
      <c r="A14" s="71">
        <v>2230105</v>
      </c>
      <c r="B14" s="76" t="s">
        <v>1925</v>
      </c>
      <c r="C14" s="75">
        <v>758</v>
      </c>
      <c r="D14" s="75">
        <v>758</v>
      </c>
      <c r="E14" s="75">
        <v>612</v>
      </c>
      <c r="F14" s="88">
        <f>E14/D14</f>
        <v>0.807387862796834</v>
      </c>
      <c r="G14" s="88">
        <v>0.5336</v>
      </c>
    </row>
    <row r="15" s="54" customFormat="1" ht="28" customHeight="1" spans="1:7">
      <c r="A15" s="71">
        <v>2230106</v>
      </c>
      <c r="B15" s="76" t="s">
        <v>1926</v>
      </c>
      <c r="C15" s="75"/>
      <c r="D15" s="75"/>
      <c r="E15" s="75"/>
      <c r="F15" s="88"/>
      <c r="G15" s="88"/>
    </row>
    <row r="16" s="54" customFormat="1" ht="28" customHeight="1" spans="1:7">
      <c r="A16" s="71">
        <v>2230107</v>
      </c>
      <c r="B16" s="76" t="s">
        <v>1927</v>
      </c>
      <c r="C16" s="75"/>
      <c r="D16" s="75"/>
      <c r="E16" s="75"/>
      <c r="F16" s="88"/>
      <c r="G16" s="88"/>
    </row>
    <row r="17" s="54" customFormat="1" ht="28" customHeight="1" spans="1:7">
      <c r="A17" s="71">
        <v>2230108</v>
      </c>
      <c r="B17" s="76" t="s">
        <v>1928</v>
      </c>
      <c r="C17" s="75"/>
      <c r="D17" s="75"/>
      <c r="E17" s="75"/>
      <c r="F17" s="88"/>
      <c r="G17" s="88"/>
    </row>
    <row r="18" s="54" customFormat="1" ht="28" customHeight="1" spans="1:7">
      <c r="A18" s="71">
        <v>2230109</v>
      </c>
      <c r="B18" s="76" t="s">
        <v>1929</v>
      </c>
      <c r="C18" s="75"/>
      <c r="D18" s="75"/>
      <c r="E18" s="75"/>
      <c r="F18" s="88"/>
      <c r="G18" s="88"/>
    </row>
    <row r="19" s="54" customFormat="1" ht="28" customHeight="1" spans="1:7">
      <c r="A19" s="71">
        <v>2230199</v>
      </c>
      <c r="B19" s="76" t="s">
        <v>1930</v>
      </c>
      <c r="C19" s="75"/>
      <c r="D19" s="75"/>
      <c r="E19" s="75"/>
      <c r="F19" s="88"/>
      <c r="G19" s="88"/>
    </row>
    <row r="20" s="54" customFormat="1" ht="28" customHeight="1" spans="1:7">
      <c r="A20" s="71">
        <v>22302</v>
      </c>
      <c r="B20" s="74" t="s">
        <v>1931</v>
      </c>
      <c r="C20" s="75"/>
      <c r="D20" s="75"/>
      <c r="E20" s="75"/>
      <c r="F20" s="88"/>
      <c r="G20" s="88"/>
    </row>
    <row r="21" s="54" customFormat="1" ht="28" customHeight="1" spans="1:7">
      <c r="A21" s="71">
        <v>2230201</v>
      </c>
      <c r="B21" s="76" t="s">
        <v>1932</v>
      </c>
      <c r="C21" s="75"/>
      <c r="D21" s="75"/>
      <c r="E21" s="75"/>
      <c r="F21" s="88"/>
      <c r="G21" s="88"/>
    </row>
    <row r="22" s="54" customFormat="1" ht="28" customHeight="1" spans="1:7">
      <c r="A22" s="71">
        <v>2230202</v>
      </c>
      <c r="B22" s="76" t="s">
        <v>1933</v>
      </c>
      <c r="C22" s="75"/>
      <c r="D22" s="75"/>
      <c r="E22" s="75"/>
      <c r="F22" s="88"/>
      <c r="G22" s="88"/>
    </row>
    <row r="23" s="54" customFormat="1" ht="28" customHeight="1" spans="1:7">
      <c r="A23" s="71">
        <v>2230203</v>
      </c>
      <c r="B23" s="76" t="s">
        <v>1934</v>
      </c>
      <c r="C23" s="75"/>
      <c r="D23" s="75"/>
      <c r="E23" s="75"/>
      <c r="F23" s="88"/>
      <c r="G23" s="88"/>
    </row>
    <row r="24" s="54" customFormat="1" ht="28" customHeight="1" spans="1:7">
      <c r="A24" s="71">
        <v>2230204</v>
      </c>
      <c r="B24" s="76" t="s">
        <v>1935</v>
      </c>
      <c r="C24" s="75"/>
      <c r="D24" s="75"/>
      <c r="E24" s="75"/>
      <c r="F24" s="88"/>
      <c r="G24" s="88"/>
    </row>
    <row r="25" s="54" customFormat="1" ht="28" customHeight="1" spans="1:7">
      <c r="A25" s="71">
        <v>2230205</v>
      </c>
      <c r="B25" s="76" t="s">
        <v>1936</v>
      </c>
      <c r="C25" s="75"/>
      <c r="D25" s="75"/>
      <c r="E25" s="75"/>
      <c r="F25" s="88"/>
      <c r="G25" s="88"/>
    </row>
    <row r="26" s="54" customFormat="1" ht="28" customHeight="1" spans="1:7">
      <c r="A26" s="71">
        <v>2230206</v>
      </c>
      <c r="B26" s="76" t="s">
        <v>1937</v>
      </c>
      <c r="C26" s="75"/>
      <c r="D26" s="75"/>
      <c r="E26" s="75"/>
      <c r="F26" s="88"/>
      <c r="G26" s="88"/>
    </row>
    <row r="27" s="54" customFormat="1" ht="28" customHeight="1" spans="1:7">
      <c r="A27" s="71">
        <v>2230208</v>
      </c>
      <c r="B27" s="76" t="s">
        <v>1938</v>
      </c>
      <c r="C27" s="75"/>
      <c r="D27" s="75"/>
      <c r="E27" s="75"/>
      <c r="F27" s="88"/>
      <c r="G27" s="88"/>
    </row>
    <row r="28" s="54" customFormat="1" ht="28" customHeight="1" spans="1:7">
      <c r="A28" s="71">
        <v>2230299</v>
      </c>
      <c r="B28" s="76" t="s">
        <v>1939</v>
      </c>
      <c r="C28" s="75"/>
      <c r="D28" s="75"/>
      <c r="E28" s="75"/>
      <c r="F28" s="88"/>
      <c r="G28" s="88"/>
    </row>
    <row r="29" s="54" customFormat="1" ht="28" customHeight="1" spans="1:7">
      <c r="A29" s="71">
        <v>22303</v>
      </c>
      <c r="B29" s="74" t="s">
        <v>1940</v>
      </c>
      <c r="C29" s="75"/>
      <c r="D29" s="75"/>
      <c r="E29" s="75"/>
      <c r="F29" s="88"/>
      <c r="G29" s="88"/>
    </row>
    <row r="30" s="54" customFormat="1" ht="28" customHeight="1" spans="1:7">
      <c r="A30" s="71">
        <v>2230301</v>
      </c>
      <c r="B30" s="76" t="s">
        <v>1941</v>
      </c>
      <c r="C30" s="75"/>
      <c r="D30" s="75"/>
      <c r="E30" s="75"/>
      <c r="F30" s="88"/>
      <c r="G30" s="88"/>
    </row>
    <row r="31" s="54" customFormat="1" ht="28" customHeight="1" spans="1:7">
      <c r="A31" s="77">
        <v>22399</v>
      </c>
      <c r="B31" s="78" t="s">
        <v>1942</v>
      </c>
      <c r="C31" s="79">
        <v>20</v>
      </c>
      <c r="D31" s="80">
        <v>56</v>
      </c>
      <c r="E31" s="89">
        <v>49</v>
      </c>
      <c r="F31" s="90">
        <f>E31/D31</f>
        <v>0.875</v>
      </c>
      <c r="G31" s="90">
        <v>0</v>
      </c>
    </row>
    <row r="32" s="54" customFormat="1" ht="28" customHeight="1" spans="1:7">
      <c r="A32" s="81">
        <v>2239999</v>
      </c>
      <c r="B32" s="82" t="s">
        <v>1943</v>
      </c>
      <c r="C32" s="83">
        <v>20</v>
      </c>
      <c r="D32" s="83">
        <v>56</v>
      </c>
      <c r="E32" s="91">
        <v>49</v>
      </c>
      <c r="F32" s="88">
        <f>E32/D32</f>
        <v>0.875</v>
      </c>
      <c r="G32" s="88">
        <v>0</v>
      </c>
    </row>
  </sheetData>
  <mergeCells count="1">
    <mergeCell ref="A1:G1"/>
  </mergeCells>
  <dataValidations count="1">
    <dataValidation type="decimal" operator="between" allowBlank="1" showInputMessage="1" showErrorMessage="1" sqref="C4:E32">
      <formula1>-99999999999999</formula1>
      <formula2>99999999999999</formula2>
    </dataValidation>
  </dataValidations>
  <pageMargins left="0.751388888888889" right="0.751388888888889" top="1" bottom="1" header="0.5" footer="0.5"/>
  <pageSetup paperSize="9" scale="76" fitToHeight="0" orientation="portrait"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1"/>
  <sheetViews>
    <sheetView workbookViewId="0">
      <selection activeCell="A1" sqref="A1:D1"/>
    </sheetView>
  </sheetViews>
  <sheetFormatPr defaultColWidth="12.9416666666667" defaultRowHeight="15.55" customHeight="1" outlineLevelCol="3"/>
  <cols>
    <col min="1" max="1" width="36.375" style="54" customWidth="1"/>
    <col min="2" max="2" width="27.5916666666667" style="54" customWidth="1"/>
    <col min="3" max="3" width="36.375" style="54" customWidth="1"/>
    <col min="4" max="4" width="27.5916666666667" style="54" customWidth="1"/>
    <col min="5" max="256" width="12.9416666666667" style="54" customWidth="1"/>
    <col min="257" max="16384" width="12.9416666666667" style="54"/>
  </cols>
  <sheetData>
    <row r="1" s="54" customFormat="1" ht="34" customHeight="1" spans="1:4">
      <c r="A1" s="36" t="s">
        <v>1944</v>
      </c>
      <c r="B1" s="36"/>
      <c r="C1" s="36"/>
      <c r="D1" s="36"/>
    </row>
    <row r="2" s="54" customFormat="1" ht="17" customHeight="1" spans="1:4">
      <c r="A2" s="55" t="s">
        <v>33</v>
      </c>
      <c r="B2" s="55"/>
      <c r="C2" s="55"/>
      <c r="D2" s="65" t="s">
        <v>75</v>
      </c>
    </row>
    <row r="3" s="54" customFormat="1" ht="43" customHeight="1" spans="1:4">
      <c r="A3" s="56" t="s">
        <v>1159</v>
      </c>
      <c r="B3" s="56" t="s">
        <v>50</v>
      </c>
      <c r="C3" s="56" t="s">
        <v>1159</v>
      </c>
      <c r="D3" s="56" t="s">
        <v>50</v>
      </c>
    </row>
    <row r="4" s="54" customFormat="1" ht="43" customHeight="1" spans="1:4">
      <c r="A4" s="58" t="s">
        <v>1867</v>
      </c>
      <c r="B4" s="66">
        <v>46</v>
      </c>
      <c r="C4" s="58" t="s">
        <v>1918</v>
      </c>
      <c r="D4" s="66">
        <v>661</v>
      </c>
    </row>
    <row r="5" s="54" customFormat="1" ht="43" customHeight="1" spans="1:4">
      <c r="A5" s="60" t="s">
        <v>1945</v>
      </c>
      <c r="B5" s="59">
        <v>683</v>
      </c>
      <c r="C5" s="60" t="s">
        <v>1946</v>
      </c>
      <c r="D5" s="59"/>
    </row>
    <row r="6" s="54" customFormat="1" ht="43" customHeight="1" spans="1:4">
      <c r="A6" s="60" t="s">
        <v>1947</v>
      </c>
      <c r="B6" s="59"/>
      <c r="C6" s="60" t="s">
        <v>1948</v>
      </c>
      <c r="D6" s="59"/>
    </row>
    <row r="7" s="54" customFormat="1" ht="43" customHeight="1" spans="1:4">
      <c r="A7" s="60" t="s">
        <v>1949</v>
      </c>
      <c r="B7" s="59">
        <v>85</v>
      </c>
      <c r="C7" s="60" t="s">
        <v>1950</v>
      </c>
      <c r="D7" s="59"/>
    </row>
    <row r="8" s="54" customFormat="1" ht="43" customHeight="1" spans="1:4">
      <c r="A8" s="60" t="s">
        <v>1951</v>
      </c>
      <c r="B8" s="59"/>
      <c r="C8" s="60" t="s">
        <v>1952</v>
      </c>
      <c r="D8" s="59"/>
    </row>
    <row r="9" s="54" customFormat="1" ht="43" customHeight="1" spans="1:4">
      <c r="A9" s="60" t="s">
        <v>1953</v>
      </c>
      <c r="B9" s="59"/>
      <c r="C9" s="60" t="s">
        <v>1954</v>
      </c>
      <c r="D9" s="59"/>
    </row>
    <row r="10" s="54" customFormat="1" ht="43" customHeight="1" spans="1:4">
      <c r="A10" s="60"/>
      <c r="B10" s="67"/>
      <c r="C10" s="58" t="s">
        <v>1955</v>
      </c>
      <c r="D10" s="66">
        <v>153</v>
      </c>
    </row>
    <row r="11" s="54" customFormat="1" ht="43" customHeight="1" spans="1:4">
      <c r="A11" s="68" t="s">
        <v>1447</v>
      </c>
      <c r="B11" s="66">
        <v>814</v>
      </c>
      <c r="C11" s="68" t="s">
        <v>1448</v>
      </c>
      <c r="D11" s="66">
        <v>814</v>
      </c>
    </row>
  </sheetData>
  <mergeCells count="1">
    <mergeCell ref="A1:D1"/>
  </mergeCells>
  <pageMargins left="0.75" right="0.75" top="1" bottom="1" header="0.5" footer="0.5"/>
  <pageSetup paperSize="9" scale="95" fitToHeight="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1"/>
  <sheetViews>
    <sheetView workbookViewId="0">
      <selection activeCell="K8" sqref="K8"/>
    </sheetView>
  </sheetViews>
  <sheetFormatPr defaultColWidth="12.9416666666667" defaultRowHeight="15.55" customHeight="1"/>
  <cols>
    <col min="1" max="1" width="31.8583333333333" style="54" customWidth="1"/>
    <col min="2" max="2" width="13.9416666666667" style="54" customWidth="1"/>
    <col min="3" max="3" width="12.875" style="54" customWidth="1"/>
    <col min="4" max="4" width="13.275" style="54" customWidth="1"/>
    <col min="5" max="5" width="13.9416666666667" style="54" customWidth="1"/>
    <col min="6" max="6" width="13.0083333333333" style="54" customWidth="1"/>
    <col min="7" max="7" width="12.6083333333333" style="54" customWidth="1"/>
    <col min="8" max="9" width="13.4083333333333" style="54" customWidth="1"/>
    <col min="10" max="256" width="12.9416666666667" style="54" customWidth="1"/>
    <col min="257" max="16384" width="12.9416666666667" style="54"/>
  </cols>
  <sheetData>
    <row r="1" s="54" customFormat="1" ht="34" customHeight="1" spans="1:9">
      <c r="A1" s="36" t="s">
        <v>36</v>
      </c>
      <c r="B1" s="36"/>
      <c r="C1" s="36"/>
      <c r="D1" s="36"/>
      <c r="E1" s="36"/>
      <c r="F1" s="36"/>
      <c r="G1" s="36"/>
      <c r="H1" s="36"/>
      <c r="I1" s="36"/>
    </row>
    <row r="2" s="54" customFormat="1" ht="16.95" customHeight="1" spans="1:9">
      <c r="A2" s="55" t="s">
        <v>35</v>
      </c>
      <c r="B2" s="55"/>
      <c r="C2" s="55"/>
      <c r="D2" s="55"/>
      <c r="E2" s="55"/>
      <c r="F2" s="55"/>
      <c r="G2" s="55"/>
      <c r="H2" s="55"/>
      <c r="I2" s="65" t="s">
        <v>75</v>
      </c>
    </row>
    <row r="3" s="54" customFormat="1" ht="58" customHeight="1" spans="1:9">
      <c r="A3" s="56" t="s">
        <v>1956</v>
      </c>
      <c r="B3" s="57" t="s">
        <v>1957</v>
      </c>
      <c r="C3" s="57" t="s">
        <v>1958</v>
      </c>
      <c r="D3" s="57" t="s">
        <v>1959</v>
      </c>
      <c r="E3" s="57" t="s">
        <v>1960</v>
      </c>
      <c r="F3" s="57" t="s">
        <v>1961</v>
      </c>
      <c r="G3" s="57" t="s">
        <v>1962</v>
      </c>
      <c r="H3" s="57" t="s">
        <v>1963</v>
      </c>
      <c r="I3" s="57" t="s">
        <v>1964</v>
      </c>
    </row>
    <row r="4" s="54" customFormat="1" ht="36" customHeight="1" spans="1:9">
      <c r="A4" s="58" t="s">
        <v>1965</v>
      </c>
      <c r="B4" s="59"/>
      <c r="C4" s="59"/>
      <c r="D4" s="59"/>
      <c r="E4" s="59"/>
      <c r="F4" s="59"/>
      <c r="G4" s="59"/>
      <c r="H4" s="59"/>
      <c r="I4" s="59"/>
    </row>
    <row r="5" s="54" customFormat="1" ht="36" customHeight="1" spans="1:9">
      <c r="A5" s="60" t="s">
        <v>1966</v>
      </c>
      <c r="B5" s="59"/>
      <c r="C5" s="59"/>
      <c r="D5" s="59"/>
      <c r="E5" s="59"/>
      <c r="F5" s="59"/>
      <c r="G5" s="59"/>
      <c r="H5" s="59"/>
      <c r="I5" s="59"/>
    </row>
    <row r="6" s="54" customFormat="1" ht="36" customHeight="1" spans="1:9">
      <c r="A6" s="60" t="s">
        <v>1967</v>
      </c>
      <c r="B6" s="59"/>
      <c r="C6" s="59"/>
      <c r="D6" s="59"/>
      <c r="E6" s="59"/>
      <c r="F6" s="59"/>
      <c r="G6" s="59"/>
      <c r="H6" s="59"/>
      <c r="I6" s="59"/>
    </row>
    <row r="7" s="54" customFormat="1" ht="36" customHeight="1" spans="1:9">
      <c r="A7" s="60" t="s">
        <v>1968</v>
      </c>
      <c r="B7" s="59"/>
      <c r="C7" s="59"/>
      <c r="D7" s="59"/>
      <c r="E7" s="59"/>
      <c r="F7" s="59"/>
      <c r="G7" s="59"/>
      <c r="H7" s="59"/>
      <c r="I7" s="59"/>
    </row>
    <row r="8" s="54" customFormat="1" ht="36" customHeight="1" spans="1:9">
      <c r="A8" s="60" t="s">
        <v>1969</v>
      </c>
      <c r="B8" s="59"/>
      <c r="C8" s="59"/>
      <c r="D8" s="59"/>
      <c r="E8" s="59"/>
      <c r="F8" s="59"/>
      <c r="G8" s="59"/>
      <c r="H8" s="59"/>
      <c r="I8" s="59"/>
    </row>
    <row r="9" s="54" customFormat="1" ht="36" customHeight="1" spans="1:9">
      <c r="A9" s="60" t="s">
        <v>1970</v>
      </c>
      <c r="B9" s="59"/>
      <c r="C9" s="59"/>
      <c r="D9" s="59"/>
      <c r="E9" s="59"/>
      <c r="F9" s="59"/>
      <c r="G9" s="59"/>
      <c r="H9" s="59"/>
      <c r="I9" s="59"/>
    </row>
    <row r="10" s="54" customFormat="1" ht="36" customHeight="1" spans="1:9">
      <c r="A10" s="60" t="s">
        <v>1971</v>
      </c>
      <c r="B10" s="59"/>
      <c r="C10" s="59"/>
      <c r="D10" s="59"/>
      <c r="E10" s="59"/>
      <c r="F10" s="59"/>
      <c r="G10" s="59"/>
      <c r="H10" s="59"/>
      <c r="I10" s="59"/>
    </row>
    <row r="11" s="54" customFormat="1" ht="36" customHeight="1" spans="1:9">
      <c r="A11" s="60" t="s">
        <v>1972</v>
      </c>
      <c r="B11" s="59"/>
      <c r="C11" s="59"/>
      <c r="D11" s="59"/>
      <c r="E11" s="59"/>
      <c r="F11" s="59"/>
      <c r="G11" s="59"/>
      <c r="H11" s="59"/>
      <c r="I11" s="59"/>
    </row>
  </sheetData>
  <mergeCells count="1">
    <mergeCell ref="A1:I1"/>
  </mergeCells>
  <pageMargins left="0.75" right="0.75" top="1" bottom="1" header="0.5" footer="0.5"/>
  <pageSetup paperSize="9" scale="88" fitToHeight="0"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
  <sheetViews>
    <sheetView workbookViewId="0">
      <selection activeCell="F20" sqref="F20"/>
    </sheetView>
  </sheetViews>
  <sheetFormatPr defaultColWidth="12.9416666666667" defaultRowHeight="15.55" customHeight="1"/>
  <cols>
    <col min="1" max="1" width="31.8583333333333" style="54" customWidth="1"/>
    <col min="2" max="2" width="13.9416666666667" style="54" customWidth="1"/>
    <col min="3" max="3" width="12.875" style="54" customWidth="1"/>
    <col min="4" max="4" width="13.275" style="54" customWidth="1"/>
    <col min="5" max="5" width="13.9416666666667" style="54" customWidth="1"/>
    <col min="6" max="6" width="13.0083333333333" style="54" customWidth="1"/>
    <col min="7" max="7" width="12.6083333333333" style="54" customWidth="1"/>
    <col min="8" max="9" width="13.4083333333333" style="54" customWidth="1"/>
    <col min="10" max="256" width="12.9416666666667" style="54" customWidth="1"/>
    <col min="257" max="16384" width="12.9416666666667" style="54"/>
  </cols>
  <sheetData>
    <row r="1" s="54" customFormat="1" ht="34" customHeight="1" spans="1:9">
      <c r="A1" s="36" t="s">
        <v>1973</v>
      </c>
      <c r="B1" s="36"/>
      <c r="C1" s="36"/>
      <c r="D1" s="36"/>
      <c r="E1" s="36"/>
      <c r="F1" s="36"/>
      <c r="G1" s="36"/>
      <c r="H1" s="36"/>
      <c r="I1" s="36"/>
    </row>
    <row r="2" s="54" customFormat="1" ht="16.95" customHeight="1" spans="1:9">
      <c r="A2" s="55" t="s">
        <v>37</v>
      </c>
      <c r="B2" s="55"/>
      <c r="C2" s="55"/>
      <c r="D2" s="55"/>
      <c r="E2" s="55"/>
      <c r="F2" s="55"/>
      <c r="G2" s="55"/>
      <c r="H2" s="55"/>
      <c r="I2" s="65" t="s">
        <v>75</v>
      </c>
    </row>
    <row r="3" s="54" customFormat="1" ht="63" customHeight="1" spans="1:9">
      <c r="A3" s="56" t="s">
        <v>1956</v>
      </c>
      <c r="B3" s="57" t="s">
        <v>1957</v>
      </c>
      <c r="C3" s="57" t="s">
        <v>1958</v>
      </c>
      <c r="D3" s="57" t="s">
        <v>1959</v>
      </c>
      <c r="E3" s="57" t="s">
        <v>1960</v>
      </c>
      <c r="F3" s="57" t="s">
        <v>1961</v>
      </c>
      <c r="G3" s="57" t="s">
        <v>1962</v>
      </c>
      <c r="H3" s="57" t="s">
        <v>1963</v>
      </c>
      <c r="I3" s="57" t="s">
        <v>1964</v>
      </c>
    </row>
    <row r="4" s="54" customFormat="1" ht="36" customHeight="1" spans="1:9">
      <c r="A4" s="58" t="s">
        <v>1974</v>
      </c>
      <c r="B4" s="59"/>
      <c r="C4" s="59"/>
      <c r="D4" s="59"/>
      <c r="E4" s="59"/>
      <c r="F4" s="59"/>
      <c r="G4" s="59"/>
      <c r="H4" s="59"/>
      <c r="I4" s="59"/>
    </row>
    <row r="5" s="54" customFormat="1" ht="36" customHeight="1" spans="1:9">
      <c r="A5" s="60" t="s">
        <v>1975</v>
      </c>
      <c r="B5" s="61"/>
      <c r="C5" s="59"/>
      <c r="D5" s="59"/>
      <c r="E5" s="59"/>
      <c r="F5" s="59"/>
      <c r="G5" s="59"/>
      <c r="H5" s="59"/>
      <c r="I5" s="59"/>
    </row>
    <row r="6" s="54" customFormat="1" ht="36" customHeight="1" spans="1:9">
      <c r="A6" s="62" t="s">
        <v>1976</v>
      </c>
      <c r="B6" s="59"/>
      <c r="C6" s="63"/>
      <c r="D6" s="59"/>
      <c r="E6" s="59"/>
      <c r="F6" s="59"/>
      <c r="G6" s="59"/>
      <c r="H6" s="59"/>
      <c r="I6" s="59"/>
    </row>
    <row r="7" s="54" customFormat="1" ht="36" customHeight="1" spans="1:9">
      <c r="A7" s="60" t="s">
        <v>1154</v>
      </c>
      <c r="B7" s="64"/>
      <c r="C7" s="59"/>
      <c r="D7" s="59"/>
      <c r="E7" s="59"/>
      <c r="F7" s="59"/>
      <c r="G7" s="59"/>
      <c r="H7" s="59"/>
      <c r="I7" s="59"/>
    </row>
    <row r="8" s="54" customFormat="1" ht="36" customHeight="1" spans="1:9">
      <c r="A8" s="60" t="s">
        <v>1977</v>
      </c>
      <c r="B8" s="59"/>
      <c r="C8" s="59"/>
      <c r="D8" s="59"/>
      <c r="E8" s="59"/>
      <c r="F8" s="59"/>
      <c r="G8" s="59"/>
      <c r="H8" s="59"/>
      <c r="I8" s="59"/>
    </row>
    <row r="9" s="54" customFormat="1" ht="36" customHeight="1" spans="1:9">
      <c r="A9" s="58" t="s">
        <v>1978</v>
      </c>
      <c r="B9" s="59"/>
      <c r="C9" s="59"/>
      <c r="D9" s="59"/>
      <c r="E9" s="59"/>
      <c r="F9" s="59"/>
      <c r="G9" s="59"/>
      <c r="H9" s="59"/>
      <c r="I9" s="59"/>
    </row>
    <row r="10" s="54" customFormat="1" ht="36" customHeight="1" spans="1:9">
      <c r="A10" s="58" t="s">
        <v>1979</v>
      </c>
      <c r="B10" s="59"/>
      <c r="C10" s="59"/>
      <c r="D10" s="59"/>
      <c r="E10" s="59"/>
      <c r="F10" s="59"/>
      <c r="G10" s="59"/>
      <c r="H10" s="59"/>
      <c r="I10" s="59"/>
    </row>
  </sheetData>
  <mergeCells count="1">
    <mergeCell ref="A1:I1"/>
  </mergeCells>
  <pageMargins left="0.75" right="0.75" top="1" bottom="1" header="0.5" footer="0.5"/>
  <pageSetup paperSize="9" scale="88" fitToHeight="0"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59"/>
  <sheetViews>
    <sheetView topLeftCell="A59" workbookViewId="0">
      <selection activeCell="D10" sqref="D10"/>
    </sheetView>
  </sheetViews>
  <sheetFormatPr defaultColWidth="9.55833333333333" defaultRowHeight="14.25" outlineLevelCol="5"/>
  <cols>
    <col min="1" max="1" width="9.55833333333333" style="34"/>
    <col min="2" max="2" width="27.375" style="34" customWidth="1"/>
    <col min="3" max="3" width="46.25" style="34" customWidth="1"/>
    <col min="4" max="4" width="15.0083333333333" style="35" customWidth="1"/>
    <col min="5" max="5" width="9.55833333333333" style="1"/>
    <col min="6" max="6" width="11.2333333333333" style="1" customWidth="1"/>
    <col min="7" max="16384" width="9.55833333333333" style="1"/>
  </cols>
  <sheetData>
    <row r="1" s="1" customFormat="1" ht="33" customHeight="1" spans="1:6">
      <c r="A1" s="36" t="s">
        <v>1980</v>
      </c>
      <c r="B1" s="36"/>
      <c r="C1" s="36"/>
      <c r="D1" s="37"/>
      <c r="E1" s="36"/>
      <c r="F1" s="36"/>
    </row>
    <row r="2" s="1" customFormat="1" spans="1:6">
      <c r="A2" s="38" t="s">
        <v>39</v>
      </c>
      <c r="B2" s="39"/>
      <c r="C2" s="39"/>
      <c r="D2" s="39"/>
      <c r="E2" s="39"/>
      <c r="F2" s="50" t="s">
        <v>75</v>
      </c>
    </row>
    <row r="3" s="1" customFormat="1" spans="1:6">
      <c r="A3" s="40" t="s">
        <v>1</v>
      </c>
      <c r="B3" s="40" t="s">
        <v>1981</v>
      </c>
      <c r="C3" s="41" t="s">
        <v>1982</v>
      </c>
      <c r="D3" s="41" t="s">
        <v>1983</v>
      </c>
      <c r="E3" s="40" t="s">
        <v>1984</v>
      </c>
      <c r="F3" s="40" t="s">
        <v>1985</v>
      </c>
    </row>
    <row r="4" s="1" customFormat="1" ht="23" customHeight="1" spans="1:6">
      <c r="A4" s="40"/>
      <c r="B4" s="40"/>
      <c r="C4" s="42"/>
      <c r="D4" s="42"/>
      <c r="E4" s="40"/>
      <c r="F4" s="40"/>
    </row>
    <row r="5" s="1" customFormat="1" ht="45" customHeight="1" spans="1:6">
      <c r="A5" s="43">
        <v>1</v>
      </c>
      <c r="B5" s="44" t="s">
        <v>1986</v>
      </c>
      <c r="C5" s="45" t="s">
        <v>1987</v>
      </c>
      <c r="D5" s="43" t="s">
        <v>1988</v>
      </c>
      <c r="E5" s="51">
        <v>255</v>
      </c>
      <c r="F5" s="52"/>
    </row>
    <row r="6" s="1" customFormat="1" ht="45" customHeight="1" spans="1:6">
      <c r="A6" s="43">
        <v>2</v>
      </c>
      <c r="B6" s="44" t="s">
        <v>1986</v>
      </c>
      <c r="C6" s="46" t="s">
        <v>1989</v>
      </c>
      <c r="D6" s="43" t="s">
        <v>1988</v>
      </c>
      <c r="E6" s="51">
        <v>635</v>
      </c>
      <c r="F6" s="52"/>
    </row>
    <row r="7" s="1" customFormat="1" ht="45" customHeight="1" spans="1:6">
      <c r="A7" s="43">
        <v>3</v>
      </c>
      <c r="B7" s="43" t="s">
        <v>1986</v>
      </c>
      <c r="C7" s="46" t="s">
        <v>1990</v>
      </c>
      <c r="D7" s="43" t="s">
        <v>1988</v>
      </c>
      <c r="E7" s="51">
        <v>825</v>
      </c>
      <c r="F7" s="52"/>
    </row>
    <row r="8" s="1" customFormat="1" ht="45" customHeight="1" spans="1:6">
      <c r="A8" s="43">
        <v>4</v>
      </c>
      <c r="B8" s="43" t="s">
        <v>1986</v>
      </c>
      <c r="C8" s="46" t="s">
        <v>1991</v>
      </c>
      <c r="D8" s="43" t="s">
        <v>1988</v>
      </c>
      <c r="E8" s="51">
        <v>880</v>
      </c>
      <c r="F8" s="52"/>
    </row>
    <row r="9" s="1" customFormat="1" ht="45" customHeight="1" spans="1:6">
      <c r="A9" s="43">
        <v>5</v>
      </c>
      <c r="B9" s="44" t="s">
        <v>1986</v>
      </c>
      <c r="C9" s="46" t="s">
        <v>1992</v>
      </c>
      <c r="D9" s="43" t="s">
        <v>1988</v>
      </c>
      <c r="E9" s="43">
        <v>225</v>
      </c>
      <c r="F9" s="52"/>
    </row>
    <row r="10" s="1" customFormat="1" ht="45" customHeight="1" spans="1:6">
      <c r="A10" s="43">
        <v>6</v>
      </c>
      <c r="B10" s="44" t="s">
        <v>1986</v>
      </c>
      <c r="C10" s="46" t="s">
        <v>1993</v>
      </c>
      <c r="D10" s="43" t="s">
        <v>1988</v>
      </c>
      <c r="E10" s="43">
        <v>520</v>
      </c>
      <c r="F10" s="52"/>
    </row>
    <row r="11" s="1" customFormat="1" ht="45" customHeight="1" spans="1:6">
      <c r="A11" s="43">
        <v>7</v>
      </c>
      <c r="B11" s="44" t="s">
        <v>1994</v>
      </c>
      <c r="C11" s="45" t="s">
        <v>1995</v>
      </c>
      <c r="D11" s="43" t="s">
        <v>1988</v>
      </c>
      <c r="E11" s="43">
        <v>110</v>
      </c>
      <c r="F11" s="52"/>
    </row>
    <row r="12" s="1" customFormat="1" ht="45" customHeight="1" spans="1:6">
      <c r="A12" s="43">
        <v>8</v>
      </c>
      <c r="B12" s="44" t="s">
        <v>1994</v>
      </c>
      <c r="C12" s="45" t="s">
        <v>1996</v>
      </c>
      <c r="D12" s="43" t="s">
        <v>1988</v>
      </c>
      <c r="E12" s="43">
        <v>400</v>
      </c>
      <c r="F12" s="52"/>
    </row>
    <row r="13" s="1" customFormat="1" ht="45" customHeight="1" spans="1:6">
      <c r="A13" s="43">
        <v>9</v>
      </c>
      <c r="B13" s="44" t="s">
        <v>1997</v>
      </c>
      <c r="C13" s="45" t="s">
        <v>1998</v>
      </c>
      <c r="D13" s="43" t="s">
        <v>1988</v>
      </c>
      <c r="E13" s="43">
        <v>150</v>
      </c>
      <c r="F13" s="52"/>
    </row>
    <row r="14" s="1" customFormat="1" ht="45" customHeight="1" spans="1:6">
      <c r="A14" s="43">
        <v>10</v>
      </c>
      <c r="B14" s="44" t="s">
        <v>1999</v>
      </c>
      <c r="C14" s="46" t="s">
        <v>2000</v>
      </c>
      <c r="D14" s="43" t="s">
        <v>1988</v>
      </c>
      <c r="E14" s="43">
        <v>400</v>
      </c>
      <c r="F14" s="52"/>
    </row>
    <row r="15" s="1" customFormat="1" ht="45" customHeight="1" spans="1:6">
      <c r="A15" s="43">
        <v>11</v>
      </c>
      <c r="B15" s="44" t="s">
        <v>1999</v>
      </c>
      <c r="C15" s="46" t="s">
        <v>2001</v>
      </c>
      <c r="D15" s="43" t="s">
        <v>1988</v>
      </c>
      <c r="E15" s="43">
        <v>140</v>
      </c>
      <c r="F15" s="52"/>
    </row>
    <row r="16" s="1" customFormat="1" ht="45" customHeight="1" spans="1:6">
      <c r="A16" s="43">
        <v>12</v>
      </c>
      <c r="B16" s="43" t="s">
        <v>1999</v>
      </c>
      <c r="C16" s="46" t="s">
        <v>2002</v>
      </c>
      <c r="D16" s="43" t="s">
        <v>1988</v>
      </c>
      <c r="E16" s="43">
        <v>550</v>
      </c>
      <c r="F16" s="52"/>
    </row>
    <row r="17" s="1" customFormat="1" ht="45" customHeight="1" spans="1:6">
      <c r="A17" s="43">
        <v>13</v>
      </c>
      <c r="B17" s="44" t="s">
        <v>1999</v>
      </c>
      <c r="C17" s="46" t="s">
        <v>2003</v>
      </c>
      <c r="D17" s="43" t="s">
        <v>1988</v>
      </c>
      <c r="E17" s="51">
        <v>30</v>
      </c>
      <c r="F17" s="52"/>
    </row>
    <row r="18" s="1" customFormat="1" ht="45" customHeight="1" spans="1:6">
      <c r="A18" s="43">
        <v>14</v>
      </c>
      <c r="B18" s="44" t="s">
        <v>2004</v>
      </c>
      <c r="C18" s="45" t="s">
        <v>2005</v>
      </c>
      <c r="D18" s="43" t="s">
        <v>1988</v>
      </c>
      <c r="E18" s="51">
        <v>460</v>
      </c>
      <c r="F18" s="52"/>
    </row>
    <row r="19" s="1" customFormat="1" ht="45" customHeight="1" spans="1:6">
      <c r="A19" s="43">
        <v>15</v>
      </c>
      <c r="B19" s="44" t="s">
        <v>2004</v>
      </c>
      <c r="C19" s="46" t="s">
        <v>2006</v>
      </c>
      <c r="D19" s="43" t="s">
        <v>1988</v>
      </c>
      <c r="E19" s="51">
        <v>500</v>
      </c>
      <c r="F19" s="52"/>
    </row>
    <row r="20" s="1" customFormat="1" ht="45" customHeight="1" spans="1:6">
      <c r="A20" s="43">
        <v>16</v>
      </c>
      <c r="B20" s="43" t="s">
        <v>2007</v>
      </c>
      <c r="C20" s="46" t="s">
        <v>2008</v>
      </c>
      <c r="D20" s="43" t="s">
        <v>1988</v>
      </c>
      <c r="E20" s="43">
        <v>1500</v>
      </c>
      <c r="F20" s="52"/>
    </row>
    <row r="21" s="1" customFormat="1" ht="45" customHeight="1" spans="1:6">
      <c r="A21" s="43">
        <v>17</v>
      </c>
      <c r="B21" s="43" t="s">
        <v>2009</v>
      </c>
      <c r="C21" s="46" t="s">
        <v>2010</v>
      </c>
      <c r="D21" s="43" t="s">
        <v>1988</v>
      </c>
      <c r="E21" s="43">
        <v>600</v>
      </c>
      <c r="F21" s="52"/>
    </row>
    <row r="22" s="1" customFormat="1" ht="45" customHeight="1" spans="1:6">
      <c r="A22" s="43">
        <v>18</v>
      </c>
      <c r="B22" s="43" t="s">
        <v>2009</v>
      </c>
      <c r="C22" s="46" t="s">
        <v>2011</v>
      </c>
      <c r="D22" s="43" t="s">
        <v>1988</v>
      </c>
      <c r="E22" s="43">
        <v>400</v>
      </c>
      <c r="F22" s="52"/>
    </row>
    <row r="23" s="1" customFormat="1" ht="45" customHeight="1" spans="1:6">
      <c r="A23" s="43">
        <v>19</v>
      </c>
      <c r="B23" s="43" t="s">
        <v>2009</v>
      </c>
      <c r="C23" s="46" t="s">
        <v>2012</v>
      </c>
      <c r="D23" s="43" t="s">
        <v>1988</v>
      </c>
      <c r="E23" s="43">
        <v>100</v>
      </c>
      <c r="F23" s="52"/>
    </row>
    <row r="24" s="1" customFormat="1" ht="45" customHeight="1" spans="1:6">
      <c r="A24" s="43">
        <v>20</v>
      </c>
      <c r="B24" s="43" t="s">
        <v>2009</v>
      </c>
      <c r="C24" s="46" t="s">
        <v>2013</v>
      </c>
      <c r="D24" s="43" t="s">
        <v>1988</v>
      </c>
      <c r="E24" s="43">
        <v>230</v>
      </c>
      <c r="F24" s="52"/>
    </row>
    <row r="25" s="1" customFormat="1" ht="45" customHeight="1" spans="1:6">
      <c r="A25" s="43">
        <v>21</v>
      </c>
      <c r="B25" s="43" t="s">
        <v>2014</v>
      </c>
      <c r="C25" s="46" t="s">
        <v>2015</v>
      </c>
      <c r="D25" s="43" t="s">
        <v>1988</v>
      </c>
      <c r="E25" s="43">
        <v>600</v>
      </c>
      <c r="F25" s="52"/>
    </row>
    <row r="26" s="1" customFormat="1" ht="45" customHeight="1" spans="1:6">
      <c r="A26" s="43">
        <v>22</v>
      </c>
      <c r="B26" s="43" t="s">
        <v>2016</v>
      </c>
      <c r="C26" s="46" t="s">
        <v>2017</v>
      </c>
      <c r="D26" s="43" t="s">
        <v>1988</v>
      </c>
      <c r="E26" s="43">
        <v>248</v>
      </c>
      <c r="F26" s="52"/>
    </row>
    <row r="27" s="1" customFormat="1" ht="45" customHeight="1" spans="1:6">
      <c r="A27" s="43">
        <v>23</v>
      </c>
      <c r="B27" s="43" t="s">
        <v>2018</v>
      </c>
      <c r="C27" s="46" t="s">
        <v>2019</v>
      </c>
      <c r="D27" s="43" t="s">
        <v>1988</v>
      </c>
      <c r="E27" s="43">
        <v>70</v>
      </c>
      <c r="F27" s="52"/>
    </row>
    <row r="28" s="1" customFormat="1" ht="45" customHeight="1" spans="1:6">
      <c r="A28" s="43">
        <v>24</v>
      </c>
      <c r="B28" s="43" t="s">
        <v>2020</v>
      </c>
      <c r="C28" s="46" t="s">
        <v>2021</v>
      </c>
      <c r="D28" s="43" t="s">
        <v>1988</v>
      </c>
      <c r="E28" s="43">
        <v>619</v>
      </c>
      <c r="F28" s="52"/>
    </row>
    <row r="29" s="1" customFormat="1" ht="45" customHeight="1" spans="1:6">
      <c r="A29" s="43">
        <v>25</v>
      </c>
      <c r="B29" s="44" t="s">
        <v>2009</v>
      </c>
      <c r="C29" s="45" t="s">
        <v>2022</v>
      </c>
      <c r="D29" s="43" t="s">
        <v>1988</v>
      </c>
      <c r="E29" s="51">
        <v>1500</v>
      </c>
      <c r="F29" s="52"/>
    </row>
    <row r="30" s="1" customFormat="1" ht="45" customHeight="1" spans="1:6">
      <c r="A30" s="43">
        <v>26</v>
      </c>
      <c r="B30" s="44" t="s">
        <v>2007</v>
      </c>
      <c r="C30" s="45" t="s">
        <v>2023</v>
      </c>
      <c r="D30" s="43" t="s">
        <v>1988</v>
      </c>
      <c r="E30" s="51">
        <v>798</v>
      </c>
      <c r="F30" s="52"/>
    </row>
    <row r="31" s="1" customFormat="1" ht="45" customHeight="1" spans="1:6">
      <c r="A31" s="43">
        <v>27</v>
      </c>
      <c r="B31" s="43" t="s">
        <v>2004</v>
      </c>
      <c r="C31" s="46" t="s">
        <v>2024</v>
      </c>
      <c r="D31" s="43" t="s">
        <v>1988</v>
      </c>
      <c r="E31" s="51">
        <v>400</v>
      </c>
      <c r="F31" s="52"/>
    </row>
    <row r="32" s="1" customFormat="1" ht="45" customHeight="1" spans="1:6">
      <c r="A32" s="43">
        <v>28</v>
      </c>
      <c r="B32" s="43" t="s">
        <v>2025</v>
      </c>
      <c r="C32" s="46" t="s">
        <v>2026</v>
      </c>
      <c r="D32" s="43" t="s">
        <v>1988</v>
      </c>
      <c r="E32" s="43">
        <v>500</v>
      </c>
      <c r="F32" s="52"/>
    </row>
    <row r="33" s="1" customFormat="1" ht="45" customHeight="1" spans="1:6">
      <c r="A33" s="43">
        <v>29</v>
      </c>
      <c r="B33" s="43" t="s">
        <v>2018</v>
      </c>
      <c r="C33" s="46" t="s">
        <v>2027</v>
      </c>
      <c r="D33" s="43" t="s">
        <v>1988</v>
      </c>
      <c r="E33" s="43">
        <v>500</v>
      </c>
      <c r="F33" s="52"/>
    </row>
    <row r="34" s="1" customFormat="1" ht="45" customHeight="1" spans="1:6">
      <c r="A34" s="43">
        <v>30</v>
      </c>
      <c r="B34" s="43" t="s">
        <v>2009</v>
      </c>
      <c r="C34" s="46" t="s">
        <v>2028</v>
      </c>
      <c r="D34" s="43" t="s">
        <v>1988</v>
      </c>
      <c r="E34" s="43">
        <v>500</v>
      </c>
      <c r="F34" s="52"/>
    </row>
    <row r="35" s="1" customFormat="1" ht="45" customHeight="1" spans="1:6">
      <c r="A35" s="43">
        <v>31</v>
      </c>
      <c r="B35" s="43" t="s">
        <v>2029</v>
      </c>
      <c r="C35" s="46" t="s">
        <v>2030</v>
      </c>
      <c r="D35" s="43" t="s">
        <v>1988</v>
      </c>
      <c r="E35" s="43">
        <v>400</v>
      </c>
      <c r="F35" s="52"/>
    </row>
    <row r="36" s="1" customFormat="1" ht="45" customHeight="1" spans="1:6">
      <c r="A36" s="43">
        <v>32</v>
      </c>
      <c r="B36" s="43" t="s">
        <v>2031</v>
      </c>
      <c r="C36" s="46" t="s">
        <v>2032</v>
      </c>
      <c r="D36" s="43" t="s">
        <v>1988</v>
      </c>
      <c r="E36" s="43">
        <v>200</v>
      </c>
      <c r="F36" s="52"/>
    </row>
    <row r="37" s="1" customFormat="1" ht="45" customHeight="1" spans="1:6">
      <c r="A37" s="43">
        <v>33</v>
      </c>
      <c r="B37" s="43" t="s">
        <v>2033</v>
      </c>
      <c r="C37" s="46" t="s">
        <v>2034</v>
      </c>
      <c r="D37" s="43" t="s">
        <v>1988</v>
      </c>
      <c r="E37" s="43">
        <v>100</v>
      </c>
      <c r="F37" s="52"/>
    </row>
    <row r="38" s="1" customFormat="1" ht="45" customHeight="1" spans="1:6">
      <c r="A38" s="43">
        <v>34</v>
      </c>
      <c r="B38" s="43" t="s">
        <v>2035</v>
      </c>
      <c r="C38" s="46" t="s">
        <v>2036</v>
      </c>
      <c r="D38" s="43" t="s">
        <v>1988</v>
      </c>
      <c r="E38" s="43">
        <v>100</v>
      </c>
      <c r="F38" s="52"/>
    </row>
    <row r="39" s="1" customFormat="1" ht="45" customHeight="1" spans="1:6">
      <c r="A39" s="43">
        <v>35</v>
      </c>
      <c r="B39" s="43" t="s">
        <v>2025</v>
      </c>
      <c r="C39" s="46" t="s">
        <v>2037</v>
      </c>
      <c r="D39" s="43" t="s">
        <v>1988</v>
      </c>
      <c r="E39" s="43">
        <v>800</v>
      </c>
      <c r="F39" s="52"/>
    </row>
    <row r="40" s="1" customFormat="1" ht="45" customHeight="1" spans="1:6">
      <c r="A40" s="43">
        <v>36</v>
      </c>
      <c r="B40" s="43" t="s">
        <v>2009</v>
      </c>
      <c r="C40" s="46" t="s">
        <v>2038</v>
      </c>
      <c r="D40" s="43" t="s">
        <v>2039</v>
      </c>
      <c r="E40" s="43">
        <v>7000</v>
      </c>
      <c r="F40" s="52"/>
    </row>
    <row r="41" s="1" customFormat="1" ht="45" customHeight="1" spans="1:6">
      <c r="A41" s="43">
        <v>37</v>
      </c>
      <c r="B41" s="43" t="s">
        <v>2009</v>
      </c>
      <c r="C41" s="46" t="s">
        <v>2040</v>
      </c>
      <c r="D41" s="43" t="s">
        <v>2039</v>
      </c>
      <c r="E41" s="43">
        <v>1500</v>
      </c>
      <c r="F41" s="52"/>
    </row>
    <row r="42" s="1" customFormat="1" ht="45" customHeight="1" spans="1:6">
      <c r="A42" s="43">
        <v>38</v>
      </c>
      <c r="B42" s="43" t="s">
        <v>2009</v>
      </c>
      <c r="C42" s="46" t="s">
        <v>2041</v>
      </c>
      <c r="D42" s="43" t="s">
        <v>2039</v>
      </c>
      <c r="E42" s="43">
        <v>13500</v>
      </c>
      <c r="F42" s="52"/>
    </row>
    <row r="43" s="1" customFormat="1" ht="45" customHeight="1" spans="1:6">
      <c r="A43" s="43">
        <v>39</v>
      </c>
      <c r="B43" s="43" t="s">
        <v>2042</v>
      </c>
      <c r="C43" s="46" t="s">
        <v>2043</v>
      </c>
      <c r="D43" s="43" t="s">
        <v>2039</v>
      </c>
      <c r="E43" s="43">
        <v>935</v>
      </c>
      <c r="F43" s="52"/>
    </row>
    <row r="44" s="1" customFormat="1" ht="45" customHeight="1" spans="1:6">
      <c r="A44" s="43">
        <v>40</v>
      </c>
      <c r="B44" s="43" t="s">
        <v>2044</v>
      </c>
      <c r="C44" s="46" t="s">
        <v>2045</v>
      </c>
      <c r="D44" s="43" t="s">
        <v>2039</v>
      </c>
      <c r="E44" s="43">
        <v>6000</v>
      </c>
      <c r="F44" s="52"/>
    </row>
    <row r="45" s="1" customFormat="1" ht="45" customHeight="1" spans="1:6">
      <c r="A45" s="43">
        <v>41</v>
      </c>
      <c r="B45" s="43" t="s">
        <v>2044</v>
      </c>
      <c r="C45" s="46" t="s">
        <v>2046</v>
      </c>
      <c r="D45" s="43" t="s">
        <v>2039</v>
      </c>
      <c r="E45" s="43">
        <v>3500</v>
      </c>
      <c r="F45" s="52"/>
    </row>
    <row r="46" s="1" customFormat="1" ht="45" customHeight="1" spans="1:6">
      <c r="A46" s="43">
        <v>42</v>
      </c>
      <c r="B46" s="43" t="s">
        <v>2047</v>
      </c>
      <c r="C46" s="46" t="s">
        <v>2048</v>
      </c>
      <c r="D46" s="43" t="s">
        <v>2039</v>
      </c>
      <c r="E46" s="43">
        <v>15000</v>
      </c>
      <c r="F46" s="52"/>
    </row>
    <row r="47" s="1" customFormat="1" ht="45" customHeight="1" spans="1:6">
      <c r="A47" s="43">
        <v>43</v>
      </c>
      <c r="B47" s="43" t="s">
        <v>2047</v>
      </c>
      <c r="C47" s="46" t="s">
        <v>2049</v>
      </c>
      <c r="D47" s="43" t="s">
        <v>2039</v>
      </c>
      <c r="E47" s="43">
        <v>1600</v>
      </c>
      <c r="F47" s="52"/>
    </row>
    <row r="48" s="1" customFormat="1" ht="45" customHeight="1" spans="1:6">
      <c r="A48" s="43">
        <v>44</v>
      </c>
      <c r="B48" s="43" t="s">
        <v>2050</v>
      </c>
      <c r="C48" s="46" t="s">
        <v>2051</v>
      </c>
      <c r="D48" s="43" t="s">
        <v>2039</v>
      </c>
      <c r="E48" s="43">
        <v>1200</v>
      </c>
      <c r="F48" s="52"/>
    </row>
    <row r="49" s="1" customFormat="1" ht="45" customHeight="1" spans="1:6">
      <c r="A49" s="43">
        <v>45</v>
      </c>
      <c r="B49" s="43" t="s">
        <v>2050</v>
      </c>
      <c r="C49" s="46" t="s">
        <v>2052</v>
      </c>
      <c r="D49" s="43" t="s">
        <v>2039</v>
      </c>
      <c r="E49" s="43">
        <v>2250</v>
      </c>
      <c r="F49" s="52"/>
    </row>
    <row r="50" s="1" customFormat="1" ht="45" customHeight="1" spans="1:6">
      <c r="A50" s="43">
        <v>46</v>
      </c>
      <c r="B50" s="43" t="s">
        <v>2050</v>
      </c>
      <c r="C50" s="46" t="s">
        <v>2053</v>
      </c>
      <c r="D50" s="43" t="s">
        <v>2039</v>
      </c>
      <c r="E50" s="43">
        <v>1000</v>
      </c>
      <c r="F50" s="52"/>
    </row>
    <row r="51" s="1" customFormat="1" ht="45" customHeight="1" spans="1:6">
      <c r="A51" s="43">
        <v>47</v>
      </c>
      <c r="B51" s="43" t="s">
        <v>2050</v>
      </c>
      <c r="C51" s="46" t="s">
        <v>2054</v>
      </c>
      <c r="D51" s="43" t="s">
        <v>2039</v>
      </c>
      <c r="E51" s="43">
        <v>466</v>
      </c>
      <c r="F51" s="52"/>
    </row>
    <row r="52" s="1" customFormat="1" ht="45" customHeight="1" spans="1:6">
      <c r="A52" s="43">
        <v>48</v>
      </c>
      <c r="B52" s="43" t="s">
        <v>2050</v>
      </c>
      <c r="C52" s="46" t="s">
        <v>2055</v>
      </c>
      <c r="D52" s="43" t="s">
        <v>2039</v>
      </c>
      <c r="E52" s="43">
        <v>206</v>
      </c>
      <c r="F52" s="52"/>
    </row>
    <row r="53" s="1" customFormat="1" ht="45" customHeight="1" spans="1:6">
      <c r="A53" s="43">
        <v>49</v>
      </c>
      <c r="B53" s="43" t="s">
        <v>2050</v>
      </c>
      <c r="C53" s="46" t="s">
        <v>2056</v>
      </c>
      <c r="D53" s="43" t="s">
        <v>2039</v>
      </c>
      <c r="E53" s="43">
        <v>200</v>
      </c>
      <c r="F53" s="52"/>
    </row>
    <row r="54" s="1" customFormat="1" ht="45" customHeight="1" spans="1:6">
      <c r="A54" s="43">
        <v>50</v>
      </c>
      <c r="B54" s="43" t="s">
        <v>2050</v>
      </c>
      <c r="C54" s="46" t="s">
        <v>2057</v>
      </c>
      <c r="D54" s="43" t="s">
        <v>2039</v>
      </c>
      <c r="E54" s="43">
        <v>2500</v>
      </c>
      <c r="F54" s="52"/>
    </row>
    <row r="55" s="1" customFormat="1" ht="45" customHeight="1" spans="1:6">
      <c r="A55" s="43">
        <v>51</v>
      </c>
      <c r="B55" s="43" t="s">
        <v>2058</v>
      </c>
      <c r="C55" s="46" t="s">
        <v>2059</v>
      </c>
      <c r="D55" s="43" t="s">
        <v>2039</v>
      </c>
      <c r="E55" s="43">
        <v>1300</v>
      </c>
      <c r="F55" s="52"/>
    </row>
    <row r="56" s="1" customFormat="1" ht="45" customHeight="1" spans="1:6">
      <c r="A56" s="43">
        <v>52</v>
      </c>
      <c r="B56" s="43" t="s">
        <v>2058</v>
      </c>
      <c r="C56" s="46" t="s">
        <v>2060</v>
      </c>
      <c r="D56" s="43" t="s">
        <v>2039</v>
      </c>
      <c r="E56" s="43">
        <v>8000</v>
      </c>
      <c r="F56" s="52"/>
    </row>
    <row r="57" s="1" customFormat="1" ht="45" customHeight="1" spans="1:6">
      <c r="A57" s="43">
        <v>53</v>
      </c>
      <c r="B57" s="43" t="s">
        <v>2058</v>
      </c>
      <c r="C57" s="46" t="s">
        <v>2061</v>
      </c>
      <c r="D57" s="43" t="s">
        <v>2039</v>
      </c>
      <c r="E57" s="43">
        <v>400</v>
      </c>
      <c r="F57" s="52"/>
    </row>
    <row r="58" s="1" customFormat="1" ht="45" customHeight="1" spans="1:6">
      <c r="A58" s="43">
        <v>54</v>
      </c>
      <c r="B58" s="43" t="s">
        <v>2062</v>
      </c>
      <c r="C58" s="46" t="s">
        <v>2063</v>
      </c>
      <c r="D58" s="43" t="s">
        <v>2039</v>
      </c>
      <c r="E58" s="43">
        <v>6000</v>
      </c>
      <c r="F58" s="52"/>
    </row>
    <row r="59" s="1" customFormat="1" ht="45" customHeight="1" spans="1:6">
      <c r="A59" s="47" t="s">
        <v>1957</v>
      </c>
      <c r="B59" s="48"/>
      <c r="C59" s="48"/>
      <c r="D59" s="49"/>
      <c r="E59" s="47">
        <f>SUM(E5:E58)</f>
        <v>88802</v>
      </c>
      <c r="F59" s="53"/>
    </row>
  </sheetData>
  <mergeCells count="8">
    <mergeCell ref="A1:F1"/>
    <mergeCell ref="A59:D59"/>
    <mergeCell ref="A3:A4"/>
    <mergeCell ref="B3:B4"/>
    <mergeCell ref="C3:C4"/>
    <mergeCell ref="D3:D4"/>
    <mergeCell ref="E3:E4"/>
    <mergeCell ref="F3:F4"/>
  </mergeCells>
  <pageMargins left="0.751388888888889" right="0.751388888888889" top="1" bottom="1" header="0.5" footer="0.5"/>
  <pageSetup paperSize="9" scale="68" fitToHeight="0" orientation="portrait" horizontalDpi="600"/>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topLeftCell="C4" workbookViewId="0">
      <selection activeCell="C10" sqref="C10"/>
    </sheetView>
  </sheetViews>
  <sheetFormatPr defaultColWidth="9.55833333333333" defaultRowHeight="15" customHeight="1" outlineLevelCol="7"/>
  <cols>
    <col min="1" max="2" width="9.55833333333333" style="1" hidden="1" customWidth="1"/>
    <col min="3" max="3" width="44.2" style="1" customWidth="1"/>
    <col min="4" max="4" width="20.575" style="1" customWidth="1"/>
    <col min="5" max="5" width="20.0416666666667" style="1" customWidth="1"/>
    <col min="6" max="6" width="9.55833333333333" style="1" hidden="1" customWidth="1"/>
    <col min="7" max="7" width="12.6083333333333" style="1" customWidth="1"/>
    <col min="8" max="8" width="11.0166666666667" style="1"/>
    <col min="9" max="16384" width="9.55833333333333" style="1"/>
  </cols>
  <sheetData>
    <row r="1" s="1" customFormat="1" ht="22.5" hidden="1" spans="1:3">
      <c r="A1" s="24">
        <v>0</v>
      </c>
      <c r="B1" s="24" t="s">
        <v>2064</v>
      </c>
      <c r="C1" s="24" t="s">
        <v>1229</v>
      </c>
    </row>
    <row r="2" s="1" customFormat="1" ht="22.5" hidden="1" spans="1:6">
      <c r="A2" s="24">
        <v>0</v>
      </c>
      <c r="B2" s="24" t="s">
        <v>1230</v>
      </c>
      <c r="C2" s="24" t="s">
        <v>2065</v>
      </c>
      <c r="D2" s="24" t="s">
        <v>1231</v>
      </c>
      <c r="E2" s="24" t="s">
        <v>2066</v>
      </c>
      <c r="F2" s="24" t="s">
        <v>2067</v>
      </c>
    </row>
    <row r="3" s="1" customFormat="1" ht="14.25" hidden="1" spans="1:6">
      <c r="A3" s="24">
        <v>0</v>
      </c>
      <c r="B3" s="24" t="s">
        <v>2068</v>
      </c>
      <c r="C3" s="24" t="s">
        <v>2069</v>
      </c>
      <c r="D3" s="24" t="s">
        <v>2070</v>
      </c>
      <c r="E3" s="24" t="s">
        <v>2071</v>
      </c>
      <c r="F3" s="24" t="s">
        <v>2072</v>
      </c>
    </row>
    <row r="4" s="1" customFormat="1" ht="34" customHeight="1" spans="1:5">
      <c r="A4" s="24">
        <v>0</v>
      </c>
      <c r="C4" s="25" t="s">
        <v>42</v>
      </c>
      <c r="D4" s="25"/>
      <c r="E4" s="25"/>
    </row>
    <row r="5" s="1" customFormat="1" ht="16.95" customHeight="1" spans="1:5">
      <c r="A5" s="24">
        <v>0</v>
      </c>
      <c r="C5" s="26" t="s">
        <v>41</v>
      </c>
      <c r="D5" s="26"/>
      <c r="E5" s="32" t="s">
        <v>1236</v>
      </c>
    </row>
    <row r="6" s="1" customFormat="1" ht="19.55" customHeight="1" spans="1:5">
      <c r="A6" s="24">
        <v>0</v>
      </c>
      <c r="C6" s="27" t="s">
        <v>1159</v>
      </c>
      <c r="D6" s="27" t="s">
        <v>2073</v>
      </c>
      <c r="E6" s="27" t="s">
        <v>2074</v>
      </c>
    </row>
    <row r="7" s="1" customFormat="1" ht="19.55" customHeight="1" spans="1:8">
      <c r="A7" s="24" t="s">
        <v>1240</v>
      </c>
      <c r="B7" s="24" t="s">
        <v>2075</v>
      </c>
      <c r="C7" s="28" t="s">
        <v>2076</v>
      </c>
      <c r="D7" s="29">
        <v>21.23</v>
      </c>
      <c r="E7" s="29">
        <v>21.23</v>
      </c>
      <c r="F7" s="24">
        <v>1</v>
      </c>
      <c r="H7" s="33"/>
    </row>
    <row r="8" s="1" customFormat="1" ht="19.55" customHeight="1" spans="1:8">
      <c r="A8" s="24" t="s">
        <v>1240</v>
      </c>
      <c r="B8" s="24" t="s">
        <v>2077</v>
      </c>
      <c r="C8" s="30" t="s">
        <v>2078</v>
      </c>
      <c r="D8" s="31">
        <v>19.69</v>
      </c>
      <c r="E8" s="31">
        <v>19.69</v>
      </c>
      <c r="F8" s="24">
        <v>2</v>
      </c>
      <c r="H8" s="33"/>
    </row>
    <row r="9" s="1" customFormat="1" ht="19.55" customHeight="1" spans="1:8">
      <c r="A9" s="24" t="s">
        <v>1240</v>
      </c>
      <c r="B9" s="24" t="s">
        <v>2079</v>
      </c>
      <c r="C9" s="30" t="s">
        <v>2080</v>
      </c>
      <c r="D9" s="31">
        <v>1.54</v>
      </c>
      <c r="E9" s="31">
        <v>1.54</v>
      </c>
      <c r="F9" s="24">
        <v>3</v>
      </c>
      <c r="H9" s="33"/>
    </row>
    <row r="10" s="1" customFormat="1" ht="19.55" customHeight="1" spans="1:8">
      <c r="A10" s="24" t="s">
        <v>1240</v>
      </c>
      <c r="B10" s="24" t="s">
        <v>2081</v>
      </c>
      <c r="C10" s="28" t="s">
        <v>2082</v>
      </c>
      <c r="D10" s="29">
        <v>22.24</v>
      </c>
      <c r="E10" s="29">
        <v>22.24</v>
      </c>
      <c r="F10" s="24">
        <v>4</v>
      </c>
      <c r="H10" s="33"/>
    </row>
    <row r="11" s="1" customFormat="1" ht="19.55" customHeight="1" spans="1:8">
      <c r="A11" s="24" t="s">
        <v>1240</v>
      </c>
      <c r="B11" s="24" t="s">
        <v>2083</v>
      </c>
      <c r="C11" s="30" t="s">
        <v>2078</v>
      </c>
      <c r="D11" s="31">
        <v>19.97</v>
      </c>
      <c r="E11" s="31">
        <v>19.97</v>
      </c>
      <c r="F11" s="24">
        <v>5</v>
      </c>
      <c r="H11" s="33"/>
    </row>
    <row r="12" s="1" customFormat="1" ht="19.55" customHeight="1" spans="1:8">
      <c r="A12" s="24" t="s">
        <v>1240</v>
      </c>
      <c r="B12" s="24" t="s">
        <v>2084</v>
      </c>
      <c r="C12" s="30" t="s">
        <v>2080</v>
      </c>
      <c r="D12" s="31">
        <v>2.27</v>
      </c>
      <c r="E12" s="31">
        <v>2.27</v>
      </c>
      <c r="F12" s="24">
        <v>6</v>
      </c>
      <c r="H12" s="33"/>
    </row>
    <row r="13" s="1" customFormat="1" ht="19.55" customHeight="1" spans="1:8">
      <c r="A13" s="24" t="s">
        <v>1240</v>
      </c>
      <c r="B13" s="24" t="s">
        <v>2085</v>
      </c>
      <c r="C13" s="28" t="s">
        <v>2086</v>
      </c>
      <c r="D13" s="29">
        <f>SUM(D14:D17)</f>
        <v>11.1</v>
      </c>
      <c r="E13" s="29">
        <f>SUM(E14:E17)</f>
        <v>11.1</v>
      </c>
      <c r="F13" s="24">
        <v>7</v>
      </c>
      <c r="H13" s="33"/>
    </row>
    <row r="14" s="1" customFormat="1" ht="17.05" customHeight="1" spans="1:8">
      <c r="A14" s="24" t="s">
        <v>1240</v>
      </c>
      <c r="B14" s="24" t="s">
        <v>2087</v>
      </c>
      <c r="C14" s="30" t="s">
        <v>2088</v>
      </c>
      <c r="D14" s="31">
        <v>1.73</v>
      </c>
      <c r="E14" s="31">
        <f>D14</f>
        <v>1.73</v>
      </c>
      <c r="F14" s="24">
        <v>8</v>
      </c>
      <c r="H14" s="33"/>
    </row>
    <row r="15" s="1" customFormat="1" ht="17.05" customHeight="1" spans="1:8">
      <c r="A15" s="24" t="s">
        <v>1240</v>
      </c>
      <c r="B15" s="24" t="s">
        <v>2089</v>
      </c>
      <c r="C15" s="30" t="s">
        <v>2090</v>
      </c>
      <c r="D15" s="31">
        <v>0.54</v>
      </c>
      <c r="E15" s="31">
        <f>D15</f>
        <v>0.54</v>
      </c>
      <c r="F15" s="24">
        <v>9</v>
      </c>
      <c r="H15" s="33"/>
    </row>
    <row r="16" s="1" customFormat="1" ht="17.05" customHeight="1" spans="1:8">
      <c r="A16" s="24" t="s">
        <v>1240</v>
      </c>
      <c r="B16" s="24" t="s">
        <v>2091</v>
      </c>
      <c r="C16" s="30" t="s">
        <v>2092</v>
      </c>
      <c r="D16" s="31">
        <v>8.41</v>
      </c>
      <c r="E16" s="31">
        <f>D16</f>
        <v>8.41</v>
      </c>
      <c r="F16" s="24">
        <v>10</v>
      </c>
      <c r="H16" s="33"/>
    </row>
    <row r="17" s="1" customFormat="1" ht="17.05" customHeight="1" spans="1:8">
      <c r="A17" s="24" t="s">
        <v>1240</v>
      </c>
      <c r="B17" s="24" t="s">
        <v>2093</v>
      </c>
      <c r="C17" s="30" t="s">
        <v>2094</v>
      </c>
      <c r="D17" s="31">
        <v>0.42</v>
      </c>
      <c r="E17" s="31">
        <v>0.42</v>
      </c>
      <c r="F17" s="24">
        <v>11</v>
      </c>
      <c r="H17" s="33"/>
    </row>
    <row r="18" s="1" customFormat="1" ht="17.05" customHeight="1" spans="1:8">
      <c r="A18" s="24" t="s">
        <v>1240</v>
      </c>
      <c r="B18" s="24" t="s">
        <v>2095</v>
      </c>
      <c r="C18" s="30" t="s">
        <v>2096</v>
      </c>
      <c r="D18" s="31"/>
      <c r="E18" s="31"/>
      <c r="F18" s="24">
        <v>12</v>
      </c>
      <c r="H18" s="33"/>
    </row>
    <row r="19" s="1" customFormat="1" ht="17.05" customHeight="1" spans="1:8">
      <c r="A19" s="24" t="s">
        <v>1240</v>
      </c>
      <c r="B19" s="24" t="s">
        <v>2097</v>
      </c>
      <c r="C19" s="30" t="s">
        <v>2098</v>
      </c>
      <c r="D19" s="31"/>
      <c r="E19" s="31"/>
      <c r="F19" s="24">
        <v>13</v>
      </c>
      <c r="H19" s="33"/>
    </row>
    <row r="20" s="1" customFormat="1" ht="17.05" customHeight="1" spans="1:8">
      <c r="A20" s="24" t="s">
        <v>1240</v>
      </c>
      <c r="B20" s="24" t="s">
        <v>2091</v>
      </c>
      <c r="C20" s="30" t="s">
        <v>2099</v>
      </c>
      <c r="D20" s="31"/>
      <c r="E20" s="31"/>
      <c r="F20" s="24">
        <v>14</v>
      </c>
      <c r="H20" s="33"/>
    </row>
    <row r="21" s="1" customFormat="1" ht="19.55" customHeight="1" spans="1:8">
      <c r="A21" s="24" t="s">
        <v>1240</v>
      </c>
      <c r="B21" s="24" t="s">
        <v>2100</v>
      </c>
      <c r="C21" s="28" t="s">
        <v>2101</v>
      </c>
      <c r="D21" s="29">
        <f>D22+D23</f>
        <v>1.16</v>
      </c>
      <c r="E21" s="29">
        <f>E22+E23</f>
        <v>1.16</v>
      </c>
      <c r="F21" s="24">
        <v>15</v>
      </c>
      <c r="H21" s="33"/>
    </row>
    <row r="22" s="1" customFormat="1" ht="19.55" customHeight="1" spans="1:8">
      <c r="A22" s="24" t="s">
        <v>1240</v>
      </c>
      <c r="B22" s="24" t="s">
        <v>2102</v>
      </c>
      <c r="C22" s="30" t="s">
        <v>2103</v>
      </c>
      <c r="D22" s="31">
        <v>0.71</v>
      </c>
      <c r="E22" s="31">
        <f>D22</f>
        <v>0.71</v>
      </c>
      <c r="F22" s="24">
        <v>16</v>
      </c>
      <c r="H22" s="33"/>
    </row>
    <row r="23" s="1" customFormat="1" ht="19.55" customHeight="1" spans="1:8">
      <c r="A23" s="24" t="s">
        <v>1240</v>
      </c>
      <c r="B23" s="24" t="s">
        <v>2104</v>
      </c>
      <c r="C23" s="30" t="s">
        <v>2080</v>
      </c>
      <c r="D23" s="31">
        <v>0.45</v>
      </c>
      <c r="E23" s="31">
        <f>D23</f>
        <v>0.45</v>
      </c>
      <c r="F23" s="24">
        <v>17</v>
      </c>
      <c r="H23" s="33"/>
    </row>
    <row r="24" s="1" customFormat="1" ht="19.55" customHeight="1" spans="1:8">
      <c r="A24" s="24" t="s">
        <v>1240</v>
      </c>
      <c r="B24" s="24" t="s">
        <v>2105</v>
      </c>
      <c r="C24" s="28" t="s">
        <v>2106</v>
      </c>
      <c r="D24" s="29">
        <f>D25+D26</f>
        <v>0.67</v>
      </c>
      <c r="E24" s="29">
        <f>E25+E26</f>
        <v>0.67</v>
      </c>
      <c r="F24" s="24">
        <v>18</v>
      </c>
      <c r="H24" s="33"/>
    </row>
    <row r="25" s="1" customFormat="1" ht="19.55" customHeight="1" spans="1:8">
      <c r="A25" s="24" t="s">
        <v>1240</v>
      </c>
      <c r="B25" s="24" t="s">
        <v>2107</v>
      </c>
      <c r="C25" s="30" t="s">
        <v>2103</v>
      </c>
      <c r="D25" s="31">
        <v>0.62</v>
      </c>
      <c r="E25" s="31">
        <f>D25</f>
        <v>0.62</v>
      </c>
      <c r="F25" s="24">
        <v>19</v>
      </c>
      <c r="H25" s="33"/>
    </row>
    <row r="26" s="1" customFormat="1" ht="19.55" customHeight="1" spans="1:8">
      <c r="A26" s="24" t="s">
        <v>1240</v>
      </c>
      <c r="B26" s="24" t="s">
        <v>2108</v>
      </c>
      <c r="C26" s="30" t="s">
        <v>2080</v>
      </c>
      <c r="D26" s="31">
        <v>0.05</v>
      </c>
      <c r="E26" s="31">
        <f>D26</f>
        <v>0.05</v>
      </c>
      <c r="F26" s="24">
        <v>20</v>
      </c>
      <c r="H26" s="33"/>
    </row>
    <row r="27" s="1" customFormat="1" ht="19.55" customHeight="1" spans="1:8">
      <c r="A27" s="24" t="s">
        <v>1240</v>
      </c>
      <c r="B27" s="24" t="s">
        <v>2109</v>
      </c>
      <c r="C27" s="28" t="s">
        <v>2110</v>
      </c>
      <c r="D27" s="29">
        <f>D28+D29</f>
        <v>31.3</v>
      </c>
      <c r="E27" s="29">
        <f>E28+E29</f>
        <v>31.3</v>
      </c>
      <c r="F27" s="24">
        <v>21</v>
      </c>
      <c r="H27" s="33"/>
    </row>
    <row r="28" s="1" customFormat="1" ht="19.55" customHeight="1" spans="1:8">
      <c r="A28" s="24" t="s">
        <v>1240</v>
      </c>
      <c r="B28" s="24" t="s">
        <v>2111</v>
      </c>
      <c r="C28" s="30" t="s">
        <v>2078</v>
      </c>
      <c r="D28" s="31">
        <v>21.35</v>
      </c>
      <c r="E28" s="31">
        <f>D28</f>
        <v>21.35</v>
      </c>
      <c r="F28" s="24">
        <v>22</v>
      </c>
      <c r="H28" s="33"/>
    </row>
    <row r="29" s="1" customFormat="1" ht="19.55" customHeight="1" spans="1:8">
      <c r="A29" s="24" t="s">
        <v>1240</v>
      </c>
      <c r="B29" s="24" t="s">
        <v>2112</v>
      </c>
      <c r="C29" s="30" t="s">
        <v>2080</v>
      </c>
      <c r="D29" s="31">
        <v>9.95</v>
      </c>
      <c r="E29" s="31">
        <f>D29</f>
        <v>9.95</v>
      </c>
      <c r="F29" s="24">
        <v>23</v>
      </c>
      <c r="H29" s="33"/>
    </row>
    <row r="30" s="1" customFormat="1" ht="19.55" customHeight="1" spans="1:8">
      <c r="A30" s="24" t="s">
        <v>1240</v>
      </c>
      <c r="B30" s="24" t="s">
        <v>2113</v>
      </c>
      <c r="C30" s="28" t="s">
        <v>2114</v>
      </c>
      <c r="D30" s="29">
        <f>D31+D32</f>
        <v>31.88</v>
      </c>
      <c r="E30" s="29">
        <f>E31+E32</f>
        <v>31.88</v>
      </c>
      <c r="F30" s="24">
        <v>24</v>
      </c>
      <c r="H30" s="33"/>
    </row>
    <row r="31" s="1" customFormat="1" ht="19.55" customHeight="1" spans="1:8">
      <c r="A31" s="24" t="s">
        <v>1240</v>
      </c>
      <c r="B31" s="24" t="s">
        <v>2115</v>
      </c>
      <c r="C31" s="30" t="s">
        <v>2078</v>
      </c>
      <c r="D31" s="31">
        <v>21.41</v>
      </c>
      <c r="E31" s="31">
        <f>D31</f>
        <v>21.41</v>
      </c>
      <c r="F31" s="24">
        <v>25</v>
      </c>
      <c r="H31" s="33"/>
    </row>
    <row r="32" s="1" customFormat="1" ht="19.55" customHeight="1" spans="1:8">
      <c r="A32" s="24" t="s">
        <v>1240</v>
      </c>
      <c r="B32" s="24" t="s">
        <v>2116</v>
      </c>
      <c r="C32" s="30" t="s">
        <v>2080</v>
      </c>
      <c r="D32" s="31">
        <v>10.47</v>
      </c>
      <c r="E32" s="31">
        <f>D32</f>
        <v>10.47</v>
      </c>
      <c r="F32" s="24">
        <v>26</v>
      </c>
      <c r="H32" s="33"/>
    </row>
    <row r="33" s="1" customFormat="1" ht="35" customHeight="1" spans="1:5">
      <c r="A33" s="24">
        <v>0</v>
      </c>
      <c r="C33" s="24" t="s">
        <v>2117</v>
      </c>
      <c r="D33" s="24"/>
      <c r="E33" s="24"/>
    </row>
  </sheetData>
  <mergeCells count="2">
    <mergeCell ref="C4:E4"/>
    <mergeCell ref="C33:E33"/>
  </mergeCells>
  <pageMargins left="0.75" right="0.75" top="1" bottom="1" header="0.5" footer="0.5"/>
  <pageSetup paperSize="9" scale="95"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
  <sheetViews>
    <sheetView topLeftCell="A6" workbookViewId="0">
      <selection activeCell="F8" sqref="F8"/>
    </sheetView>
  </sheetViews>
  <sheetFormatPr defaultColWidth="9.55833333333333" defaultRowHeight="13.5" customHeight="1" outlineLevelRow="7"/>
  <cols>
    <col min="1" max="1" width="4.11666666666667" style="1" customWidth="1"/>
    <col min="2" max="2" width="13.0083333333333" style="4" customWidth="1"/>
    <col min="3" max="3" width="12.375" style="1" customWidth="1"/>
    <col min="4" max="4" width="11.125" style="1" customWidth="1"/>
    <col min="5" max="5" width="57.875" style="5" customWidth="1"/>
    <col min="6" max="6" width="59.5" style="5" customWidth="1"/>
    <col min="7" max="7" width="9.5" style="4" customWidth="1"/>
    <col min="8" max="8" width="9.75" style="4" customWidth="1"/>
    <col min="9" max="16384" width="9.55833333333333" style="1"/>
  </cols>
  <sheetData>
    <row r="1" s="1" customFormat="1" ht="39" customHeight="1" spans="1:11">
      <c r="A1" s="6" t="s">
        <v>44</v>
      </c>
      <c r="B1" s="6"/>
      <c r="C1" s="6"/>
      <c r="D1" s="6"/>
      <c r="E1" s="16"/>
      <c r="F1" s="16"/>
      <c r="G1" s="6"/>
      <c r="H1" s="6"/>
      <c r="I1" s="23"/>
      <c r="J1" s="23"/>
      <c r="K1" s="23"/>
    </row>
    <row r="2" s="1" customFormat="1" ht="21" customHeight="1" spans="1:8">
      <c r="A2" s="7" t="s">
        <v>43</v>
      </c>
      <c r="B2" s="8"/>
      <c r="C2" s="9"/>
      <c r="D2" s="9"/>
      <c r="E2" s="17"/>
      <c r="F2" s="17"/>
      <c r="G2" s="18" t="s">
        <v>75</v>
      </c>
      <c r="H2" s="18"/>
    </row>
    <row r="3" s="2" customFormat="1" ht="35" customHeight="1" spans="1:8">
      <c r="A3" s="10" t="s">
        <v>1</v>
      </c>
      <c r="B3" s="10" t="s">
        <v>1982</v>
      </c>
      <c r="C3" s="10" t="s">
        <v>2118</v>
      </c>
      <c r="D3" s="11" t="s">
        <v>2119</v>
      </c>
      <c r="E3" s="19" t="s">
        <v>2120</v>
      </c>
      <c r="F3" s="10" t="s">
        <v>2121</v>
      </c>
      <c r="G3" s="19" t="s">
        <v>2122</v>
      </c>
      <c r="H3" s="19" t="s">
        <v>2123</v>
      </c>
    </row>
    <row r="4" s="3" customFormat="1" ht="135" customHeight="1" spans="1:8">
      <c r="A4" s="12">
        <v>1</v>
      </c>
      <c r="B4" s="13" t="s">
        <v>2124</v>
      </c>
      <c r="C4" s="13" t="s">
        <v>2125</v>
      </c>
      <c r="D4" s="14">
        <v>6555</v>
      </c>
      <c r="E4" s="20" t="s">
        <v>2126</v>
      </c>
      <c r="F4" s="21" t="s">
        <v>2127</v>
      </c>
      <c r="G4" s="22">
        <v>92.15</v>
      </c>
      <c r="H4" s="22" t="s">
        <v>2128</v>
      </c>
    </row>
    <row r="5" s="3" customFormat="1" ht="148" customHeight="1" spans="1:8">
      <c r="A5" s="12">
        <v>2</v>
      </c>
      <c r="B5" s="13" t="s">
        <v>2129</v>
      </c>
      <c r="C5" s="13" t="s">
        <v>2130</v>
      </c>
      <c r="D5" s="14">
        <v>5926</v>
      </c>
      <c r="E5" s="21" t="s">
        <v>2131</v>
      </c>
      <c r="F5" s="21" t="s">
        <v>2132</v>
      </c>
      <c r="G5" s="22">
        <v>94.12</v>
      </c>
      <c r="H5" s="22" t="s">
        <v>2128</v>
      </c>
    </row>
    <row r="6" s="1" customFormat="1" ht="159" customHeight="1" spans="1:8">
      <c r="A6" s="12">
        <v>3</v>
      </c>
      <c r="B6" s="13" t="s">
        <v>2133</v>
      </c>
      <c r="C6" s="13" t="s">
        <v>2134</v>
      </c>
      <c r="D6" s="15">
        <v>12599</v>
      </c>
      <c r="E6" s="21" t="s">
        <v>2135</v>
      </c>
      <c r="F6" s="21" t="s">
        <v>2136</v>
      </c>
      <c r="G6" s="22">
        <v>89.69</v>
      </c>
      <c r="H6" s="22" t="s">
        <v>2137</v>
      </c>
    </row>
    <row r="7" ht="162" customHeight="1" spans="1:8">
      <c r="A7" s="12">
        <v>4</v>
      </c>
      <c r="B7" s="13" t="s">
        <v>2138</v>
      </c>
      <c r="C7" s="13" t="s">
        <v>2139</v>
      </c>
      <c r="D7" s="15"/>
      <c r="E7" s="21" t="s">
        <v>2140</v>
      </c>
      <c r="F7" s="21" t="s">
        <v>2141</v>
      </c>
      <c r="G7" s="22">
        <v>96.25</v>
      </c>
      <c r="H7" s="22" t="s">
        <v>2128</v>
      </c>
    </row>
    <row r="8" ht="164" customHeight="1" spans="1:8">
      <c r="A8" s="12">
        <v>5</v>
      </c>
      <c r="B8" s="13" t="s">
        <v>2142</v>
      </c>
      <c r="C8" s="13" t="s">
        <v>2143</v>
      </c>
      <c r="D8" s="15"/>
      <c r="E8" s="21" t="s">
        <v>2144</v>
      </c>
      <c r="F8" s="21" t="s">
        <v>2145</v>
      </c>
      <c r="G8" s="22">
        <v>90.23</v>
      </c>
      <c r="H8" s="22" t="s">
        <v>2128</v>
      </c>
    </row>
  </sheetData>
  <mergeCells count="2">
    <mergeCell ref="A1:H1"/>
    <mergeCell ref="G2:H2"/>
  </mergeCells>
  <pageMargins left="0.75" right="0.75" top="1" bottom="1" header="0.5" footer="0.5"/>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22</vt:i4>
      </vt:variant>
    </vt:vector>
  </HeadingPairs>
  <TitlesOfParts>
    <vt:vector size="22" baseType="lpstr">
      <vt:lpstr>目录</vt:lpstr>
      <vt:lpstr>表1</vt:lpstr>
      <vt:lpstr>表2</vt:lpstr>
      <vt:lpstr>表3</vt:lpstr>
      <vt:lpstr>表4</vt:lpstr>
      <vt:lpstr>表5</vt:lpstr>
      <vt:lpstr>表6</vt:lpstr>
      <vt:lpstr>表7</vt:lpstr>
      <vt:lpstr>表8</vt:lpstr>
      <vt:lpstr>表9</vt:lpstr>
      <vt:lpstr>表10</vt:lpstr>
      <vt:lpstr>表11</vt:lpstr>
      <vt:lpstr>表12</vt:lpstr>
      <vt:lpstr>表13</vt:lpstr>
      <vt:lpstr>表14</vt:lpstr>
      <vt:lpstr>表15</vt:lpstr>
      <vt:lpstr>表16</vt:lpstr>
      <vt:lpstr>表17</vt:lpstr>
      <vt:lpstr>表18</vt:lpstr>
      <vt:lpstr>表19</vt:lpstr>
      <vt:lpstr>表20</vt:lpstr>
      <vt:lpstr>表21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柳柳六啾啾</dc:creator>
  <cp:lastModifiedBy>kylin</cp:lastModifiedBy>
  <dcterms:created xsi:type="dcterms:W3CDTF">2023-09-05T23:37:00Z</dcterms:created>
  <dcterms:modified xsi:type="dcterms:W3CDTF">2026-09-10T15:02:14Z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B15AF4E715036E35F655A26A336A23E6_43</vt:lpwstr>
  </property>
  <property fmtid="{D5CDD505-2E9C-101B-9397-08002B2CF9AE}" pid="3" name="KSOProductBuildVer">
    <vt:lpwstr>2052-12.8.2.21176</vt:lpwstr>
  </property>
</Properties>
</file>